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O6" i="5"/>
  <c r="N6" i="5"/>
  <c r="M6" i="5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<sst xmlns="http://schemas.openxmlformats.org/spreadsheetml/2006/main" count="217" uniqueCount="107">
  <si>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</si>
  <si>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</si>
  <si>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</si>
  <si>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</si>
  <si>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</si>
  <si>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</si>
  <si>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</si>
  <si>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</si>
  <si>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</si>
  <si>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</si>
  <si>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</si>
  <si>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</si>
  <si>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</si>
  <si>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</si>
  <si>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</si>
  <si>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</si>
  <si>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</si>
  <si>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</si>
  <si>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</si>
  <si>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</si>
  <si>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</si>
  <si>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</si>
  <si>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</si>
  <si>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</si>
  <si>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</si>
  <si>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</si>
  <si>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</si>
  <si>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</si>
  <si>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</si>
  <si>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</si>
  <si>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</si>
  <si>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</si>
  <si>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</si>
  <si>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</si>
  <si>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</si>
  <si>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</si>
  <si>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</si>
  <si>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</si>
  <si>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</si>
  <si>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</si>
  <si>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</si>
  <si>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</si>
  <si>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</si>
  <si>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</si>
  <si>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</si>
  <si>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</si>
  <si>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</si>
  <si>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</si>
  <si>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</si>
  <si>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</si>
  <si>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</si>
  <si>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</si>
  <si>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</si>
  <si>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</si>
  <si>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</si>
  <si>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</si>
  <si>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</si>
  <si>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</si>
  <si>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</si>
  <si>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</si>
  <si>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</si>
  <si>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</si>
  <si>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</si>
  <si>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</si>
  <si>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</si>
  <si>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</si>
  <si>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</si>
  <si>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</si>
  <si>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</si>
  <si>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</si>
  <si>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</si>
  <si>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</si>
  <si>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</si>
  <si>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</si>
  <si>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</si>
  <si>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</si>
  <si>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</si>
  <si>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</si>
  <si>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</si>
  <si>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</si>
  <si>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</si>
  <si>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</si>
  <si>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</si>
  <si>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</si>
  <si>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</si>
  <si>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</si>
  <si>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</si>
  <si>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</si>
  <si>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</si>
  <si>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</si>
  <si>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</si>
  <si>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</si>
  <si>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</si>
  <si>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熊本県　天草市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</si>
  <si>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</si>
  <si>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</si>
  <si>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</si>
  <si>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</si>
  <si>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</si>
  <si>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</si>
  <si>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</si>
  <si>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</si>
  <si>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</si>
  <si>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</si>
  <si>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これまで大型投資事業を進めてきたため、管路更新事業が進まず経年化が進み、減価償却資率及び管路経年化率は増加している。
</t>
    <rPh sb="5" eb="7">
      <t>オオガタ</t>
    </rPh>
    <rPh sb="7" eb="9">
      <t>トウシ</t>
    </rPh>
    <rPh sb="9" eb="11">
      <t>ジギョウ</t>
    </rPh>
    <rPh sb="12" eb="13">
      <t>スス</t>
    </rPh>
    <rPh sb="20" eb="22">
      <t>カンロ</t>
    </rPh>
    <rPh sb="22" eb="24">
      <t>コウシン</t>
    </rPh>
    <rPh sb="24" eb="26">
      <t>ジギョウ</t>
    </rPh>
    <rPh sb="27" eb="28">
      <t>スス</t>
    </rPh>
    <rPh sb="30" eb="33">
      <t>ケイネンカ</t>
    </rPh>
    <rPh sb="34" eb="35">
      <t>スス</t>
    </rPh>
    <rPh sb="37" eb="39">
      <t>ゲンカ</t>
    </rPh>
    <rPh sb="39" eb="41">
      <t>ショウキャク</t>
    </rPh>
    <rPh sb="41" eb="42">
      <t>シ</t>
    </rPh>
    <rPh sb="42" eb="43">
      <t>リツ</t>
    </rPh>
    <rPh sb="43" eb="44">
      <t>オヨ</t>
    </rPh>
    <rPh sb="45" eb="47">
      <t>カンロ</t>
    </rPh>
    <rPh sb="47" eb="50">
      <t>ケイネンカ</t>
    </rPh>
    <rPh sb="50" eb="51">
      <t>リツ</t>
    </rPh>
    <rPh sb="52" eb="53">
      <t>ゾウ</t>
    </rPh>
    <rPh sb="53" eb="54">
      <t>カ</t>
    </rPh>
    <phoneticPr fontId="4"/>
  </si>
  <si>
    <t>　平成27年10月に料金改定を実施したことで、経常収支比率が前年よりも改善した。しかし、大雪にによる水道管凍結で供給管からの漏水が多発したため、有収率は減少した。
　　　　　　　給水収益　　　　
　　Ｈ26　　1,153,961千円　
　　Ｈ27　　1,198,796千円
　　比較　　 　44,835千円　増
　　　　</t>
    <rPh sb="1" eb="3">
      <t>ヘイセイ</t>
    </rPh>
    <rPh sb="5" eb="6">
      <t>ネン</t>
    </rPh>
    <rPh sb="8" eb="9">
      <t>ツキ</t>
    </rPh>
    <rPh sb="10" eb="12">
      <t>リョウキン</t>
    </rPh>
    <rPh sb="12" eb="14">
      <t>カイテイ</t>
    </rPh>
    <rPh sb="15" eb="17">
      <t>ジッシ</t>
    </rPh>
    <rPh sb="23" eb="25">
      <t>ケイジョウ</t>
    </rPh>
    <rPh sb="25" eb="27">
      <t>シュウシ</t>
    </rPh>
    <rPh sb="27" eb="29">
      <t>ヒリツ</t>
    </rPh>
    <rPh sb="30" eb="32">
      <t>ゼンネン</t>
    </rPh>
    <rPh sb="35" eb="37">
      <t>カイゼン</t>
    </rPh>
    <rPh sb="44" eb="46">
      <t>タイセツ</t>
    </rPh>
    <rPh sb="50" eb="52">
      <t>スイドウ</t>
    </rPh>
    <rPh sb="52" eb="53">
      <t>カン</t>
    </rPh>
    <rPh sb="53" eb="55">
      <t>トウケツ</t>
    </rPh>
    <rPh sb="56" eb="58">
      <t>キョウキュウ</t>
    </rPh>
    <rPh sb="58" eb="59">
      <t>カン</t>
    </rPh>
    <rPh sb="62" eb="64">
      <t>ロウスイ</t>
    </rPh>
    <rPh sb="65" eb="67">
      <t>タハツ</t>
    </rPh>
    <rPh sb="72" eb="74">
      <t>ユウシュウ</t>
    </rPh>
    <rPh sb="74" eb="75">
      <t>リツ</t>
    </rPh>
    <rPh sb="76" eb="78">
      <t>ゲンショウ</t>
    </rPh>
    <rPh sb="90" eb="92">
      <t>キュウスイ</t>
    </rPh>
    <rPh sb="92" eb="94">
      <t>シュウエキ</t>
    </rPh>
    <rPh sb="115" eb="117">
      <t>センエン</t>
    </rPh>
    <rPh sb="135" eb="136">
      <t>セン</t>
    </rPh>
    <rPh sb="136" eb="137">
      <t>エン</t>
    </rPh>
    <rPh sb="140" eb="142">
      <t>ヒカク</t>
    </rPh>
    <rPh sb="152" eb="154">
      <t>センエン</t>
    </rPh>
    <rPh sb="155" eb="156">
      <t>ゾウ</t>
    </rPh>
    <phoneticPr fontId="4"/>
  </si>
  <si>
    <t>　有収水量が減少傾向にあるが、料金改定により収益の増額で経営面での改善がみられる。
　施設等については、管路の経年化率が高いため、今後も計画的な管路更新を進める。
　　　　有収水量
　Ｈ26　　5,585,162㎥
　Ｈ27　　5,529,180㎥
　比較　 　　55,982㎥ 減少</t>
    <rPh sb="1" eb="3">
      <t>ユウシュウ</t>
    </rPh>
    <rPh sb="3" eb="5">
      <t>スイリョウ</t>
    </rPh>
    <rPh sb="6" eb="8">
      <t>ゲンショウ</t>
    </rPh>
    <rPh sb="8" eb="10">
      <t>ケイコウ</t>
    </rPh>
    <rPh sb="15" eb="17">
      <t>リョウキン</t>
    </rPh>
    <rPh sb="17" eb="19">
      <t>カイテイ</t>
    </rPh>
    <rPh sb="22" eb="24">
      <t>シュウエキ</t>
    </rPh>
    <rPh sb="25" eb="27">
      <t>ゾウガク</t>
    </rPh>
    <rPh sb="28" eb="30">
      <t>ケイエイ</t>
    </rPh>
    <rPh sb="30" eb="31">
      <t>メン</t>
    </rPh>
    <rPh sb="33" eb="35">
      <t>カイゼン</t>
    </rPh>
    <rPh sb="43" eb="45">
      <t>シセツ</t>
    </rPh>
    <rPh sb="45" eb="46">
      <t>トウ</t>
    </rPh>
    <rPh sb="52" eb="54">
      <t>カンロ</t>
    </rPh>
    <rPh sb="55" eb="58">
      <t>ケイネンカ</t>
    </rPh>
    <rPh sb="58" eb="59">
      <t>リツ</t>
    </rPh>
    <rPh sb="60" eb="61">
      <t>タカ</t>
    </rPh>
    <rPh sb="65" eb="67">
      <t>コンゴ</t>
    </rPh>
    <rPh sb="68" eb="71">
      <t>ケイカクテキ</t>
    </rPh>
    <rPh sb="72" eb="74">
      <t>カンロ</t>
    </rPh>
    <rPh sb="74" eb="76">
      <t>コウシン</t>
    </rPh>
    <rPh sb="77" eb="78">
      <t>スス</t>
    </rPh>
    <rPh sb="87" eb="89">
      <t>ユウシュウ</t>
    </rPh>
    <rPh sb="89" eb="91">
      <t>スイリョウ</t>
    </rPh>
    <rPh sb="127" eb="129">
      <t>ヒカク</t>
    </rPh>
    <rPh sb="141" eb="143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</si>
</sst>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0.81</c:v>
                </c:pt>
                <c:pt idx="2">
                  <c:v>0.73</c:v>
                </c:pt>
                <c:pt idx="3">
                  <c:v>1.29</c:v>
                </c:pt>
                <c:pt idx="4">
                  <c:v>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33408"/>
        <c:axId val="12365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0.78</c:v>
                </c:pt>
                <c:pt idx="2">
                  <c:v>0.83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33408"/>
        <c:axId val="123653504"/>
      </c:lineChart>
      <c:dateAx>
        <c:axId val="11803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653504"/>
        <c:crosses val="autoZero"/>
        <c:auto val="1"/>
        <c:lblOffset val="100"/>
        <c:baseTimeUnit val="years"/>
      </c:dateAx>
      <c:valAx>
        <c:axId val="12365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03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57.23</c:v>
                </c:pt>
                <c:pt idx="1">
                  <c:v>55.29</c:v>
                </c:pt>
                <c:pt idx="2">
                  <c:v>55.77</c:v>
                </c:pt>
                <c:pt idx="3">
                  <c:v>54.26</c:v>
                </c:pt>
                <c:pt idx="4">
                  <c:v>55.26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22976"/>
        <c:axId val="12703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60.04</c:v>
                </c:pt>
                <c:pt idx="1">
                  <c:v>59.88</c:v>
                </c:pt>
                <c:pt idx="2">
                  <c:v>59.68</c:v>
                </c:pt>
                <c:pt idx="3">
                  <c:v>59.17</c:v>
                </c:pt>
                <c:pt idx="4">
                  <c:v>59.34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2976"/>
        <c:axId val="127037440"/>
      </c:lineChart>
      <c:dateAx>
        <c:axId val="12702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037440"/>
        <c:crosses val="autoZero"/>
        <c:auto val="1"/>
        <c:lblOffset val="100"/>
        <c:baseTimeUnit val="years"/>
      </c:dateAx>
      <c:valAx>
        <c:axId val="12703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02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86.68</c:v>
                </c:pt>
                <c:pt idx="1">
                  <c:v>89.04</c:v>
                </c:pt>
                <c:pt idx="2">
                  <c:v>87.91</c:v>
                </c:pt>
                <c:pt idx="3">
                  <c:v>88.71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47168"/>
        <c:axId val="12704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87.33</c:v>
                </c:pt>
                <c:pt idx="1">
                  <c:v>87.65</c:v>
                </c:pt>
                <c:pt idx="2">
                  <c:v>87.63</c:v>
                </c:pt>
                <c:pt idx="3">
                  <c:v>87.6</c:v>
                </c:pt>
                <c:pt idx="4">
                  <c:v>87.74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47168"/>
        <c:axId val="127049088"/>
      </c:lineChart>
      <c:dateAx>
        <c:axId val="12704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049088"/>
        <c:crosses val="autoZero"/>
        <c:auto val="1"/>
        <c:lblOffset val="100"/>
        <c:baseTimeUnit val="years"/>
      </c:dateAx>
      <c:valAx>
        <c:axId val="12704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04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103.5</c:v>
                </c:pt>
                <c:pt idx="1">
                  <c:v>103.02</c:v>
                </c:pt>
                <c:pt idx="2">
                  <c:v>103.05</c:v>
                </c:pt>
                <c:pt idx="3">
                  <c:v>98.86</c:v>
                </c:pt>
                <c:pt idx="4">
                  <c:v>104.76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29184"/>
        <c:axId val="11843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107.68</c:v>
                </c:pt>
                <c:pt idx="1">
                  <c:v>108.24</c:v>
                </c:pt>
                <c:pt idx="2">
                  <c:v>107.8</c:v>
                </c:pt>
                <c:pt idx="3">
                  <c:v>111.96</c:v>
                </c:pt>
                <c:pt idx="4">
                  <c:v>112.69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29184"/>
        <c:axId val="118431104"/>
      </c:lineChart>
      <c:dateAx>
        <c:axId val="11842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431104"/>
        <c:crosses val="autoZero"/>
        <c:auto val="1"/>
        <c:lblOffset val="100"/>
        <c:baseTimeUnit val="years"/>
      </c:dateAx>
      <c:valAx>
        <c:axId val="118431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42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42.06</c:v>
                </c:pt>
                <c:pt idx="1">
                  <c:v>42.53</c:v>
                </c:pt>
                <c:pt idx="2">
                  <c:v>43.42</c:v>
                </c:pt>
                <c:pt idx="3">
                  <c:v>45.16</c:v>
                </c:pt>
                <c:pt idx="4">
                  <c:v>46.91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46720"/>
        <c:axId val="11845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37.71</c:v>
                </c:pt>
                <c:pt idx="1">
                  <c:v>38.69</c:v>
                </c:pt>
                <c:pt idx="2">
                  <c:v>39.65</c:v>
                </c:pt>
                <c:pt idx="3">
                  <c:v>45.25</c:v>
                </c:pt>
                <c:pt idx="4">
                  <c:v>46.27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46720"/>
        <c:axId val="118452992"/>
      </c:lineChart>
      <c:dateAx>
        <c:axId val="11844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452992"/>
        <c:crosses val="autoZero"/>
        <c:auto val="1"/>
        <c:lblOffset val="100"/>
        <c:baseTimeUnit val="years"/>
      </c:dateAx>
      <c:valAx>
        <c:axId val="11845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44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12.33</c:v>
                </c:pt>
                <c:pt idx="1">
                  <c:v>12.49</c:v>
                </c:pt>
                <c:pt idx="2">
                  <c:v>12.31</c:v>
                </c:pt>
                <c:pt idx="3">
                  <c:v>12.43</c:v>
                </c:pt>
                <c:pt idx="4">
                  <c:v>16.21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66816"/>
        <c:axId val="1184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7.67</c:v>
                </c:pt>
                <c:pt idx="1">
                  <c:v>8.4</c:v>
                </c:pt>
                <c:pt idx="2">
                  <c:v>9.7100000000000009</c:v>
                </c:pt>
                <c:pt idx="3">
                  <c:v>10.71</c:v>
                </c:pt>
                <c:pt idx="4">
                  <c:v>10.93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66816"/>
        <c:axId val="118477184"/>
      </c:lineChart>
      <c:dateAx>
        <c:axId val="11846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477184"/>
        <c:crosses val="autoZero"/>
        <c:auto val="1"/>
        <c:lblOffset val="100"/>
        <c:baseTimeUnit val="years"/>
      </c:dateAx>
      <c:valAx>
        <c:axId val="1184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46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05376"/>
        <c:axId val="12360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4.67</c:v>
                </c:pt>
                <c:pt idx="1">
                  <c:v>4.46</c:v>
                </c:pt>
                <c:pt idx="2">
                  <c:v>4.3899999999999997</c:v>
                </c:pt>
                <c:pt idx="3">
                  <c:v>0.41</c:v>
                </c:pt>
                <c:pt idx="4">
                  <c:v>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05376"/>
        <c:axId val="123607296"/>
      </c:lineChart>
      <c:dateAx>
        <c:axId val="12360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607296"/>
        <c:crosses val="autoZero"/>
        <c:auto val="1"/>
        <c:lblOffset val="100"/>
        <c:baseTimeUnit val="years"/>
      </c:dateAx>
      <c:valAx>
        <c:axId val="123607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60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404.79</c:v>
                </c:pt>
                <c:pt idx="1">
                  <c:v>319.55</c:v>
                </c:pt>
                <c:pt idx="2">
                  <c:v>774.84</c:v>
                </c:pt>
                <c:pt idx="3">
                  <c:v>289.68</c:v>
                </c:pt>
                <c:pt idx="4">
                  <c:v>278.67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41856"/>
        <c:axId val="12364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695.41</c:v>
                </c:pt>
                <c:pt idx="1">
                  <c:v>701</c:v>
                </c:pt>
                <c:pt idx="2">
                  <c:v>739.59</c:v>
                </c:pt>
                <c:pt idx="3">
                  <c:v>335.95</c:v>
                </c:pt>
                <c:pt idx="4">
                  <c:v>346.59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41856"/>
        <c:axId val="123643776"/>
      </c:lineChart>
      <c:dateAx>
        <c:axId val="12364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643776"/>
        <c:crosses val="autoZero"/>
        <c:auto val="1"/>
        <c:lblOffset val="100"/>
        <c:baseTimeUnit val="years"/>
      </c:dateAx>
      <c:valAx>
        <c:axId val="123643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64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529.61</c:v>
                </c:pt>
                <c:pt idx="1">
                  <c:v>532.79</c:v>
                </c:pt>
                <c:pt idx="2">
                  <c:v>521.26</c:v>
                </c:pt>
                <c:pt idx="3">
                  <c:v>498.93</c:v>
                </c:pt>
                <c:pt idx="4">
                  <c:v>450.41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57600"/>
        <c:axId val="12365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343.45</c:v>
                </c:pt>
                <c:pt idx="1">
                  <c:v>330.99</c:v>
                </c:pt>
                <c:pt idx="2">
                  <c:v>324.08999999999997</c:v>
                </c:pt>
                <c:pt idx="3">
                  <c:v>319.82</c:v>
                </c:pt>
                <c:pt idx="4">
                  <c:v>312.02999999999997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57600"/>
        <c:axId val="123659776"/>
      </c:lineChart>
      <c:dateAx>
        <c:axId val="12365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659776"/>
        <c:crosses val="autoZero"/>
        <c:auto val="1"/>
        <c:lblOffset val="100"/>
        <c:baseTimeUnit val="years"/>
      </c:dateAx>
      <c:valAx>
        <c:axId val="123659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65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89.58</c:v>
                </c:pt>
                <c:pt idx="1">
                  <c:v>89.25</c:v>
                </c:pt>
                <c:pt idx="2">
                  <c:v>87.87</c:v>
                </c:pt>
                <c:pt idx="3">
                  <c:v>86.42</c:v>
                </c:pt>
                <c:pt idx="4">
                  <c:v>91.17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56928"/>
        <c:axId val="12415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99.61</c:v>
                </c:pt>
                <c:pt idx="1">
                  <c:v>100.27</c:v>
                </c:pt>
                <c:pt idx="2">
                  <c:v>99.46</c:v>
                </c:pt>
                <c:pt idx="3">
                  <c:v>105.21</c:v>
                </c:pt>
                <c:pt idx="4">
                  <c:v>105.71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56928"/>
        <c:axId val="124159104"/>
      </c:lineChart>
      <c:dateAx>
        <c:axId val="12415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159104"/>
        <c:crosses val="autoZero"/>
        <c:auto val="1"/>
        <c:lblOffset val="100"/>
        <c:baseTimeUnit val="years"/>
      </c:dateAx>
      <c:valAx>
        <c:axId val="12415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15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229.41</c:v>
                </c:pt>
                <c:pt idx="1">
                  <c:v>230.82</c:v>
                </c:pt>
                <c:pt idx="2">
                  <c:v>234.74</c:v>
                </c:pt>
                <c:pt idx="3">
                  <c:v>239.09</c:v>
                </c:pt>
                <c:pt idx="4">
                  <c:v>237.81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76640"/>
        <c:axId val="12417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169.59</c:v>
                </c:pt>
                <c:pt idx="1">
                  <c:v>169.62</c:v>
                </c:pt>
                <c:pt idx="2">
                  <c:v>171.78</c:v>
                </c:pt>
                <c:pt idx="3">
                  <c:v>162.59</c:v>
                </c:pt>
                <c:pt idx="4">
                  <c:v>162.15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76640"/>
        <c:axId val="124178816"/>
      </c:lineChart>
      <c:dateAx>
        <c:axId val="12417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178816"/>
        <c:crosses val="autoZero"/>
        <c:auto val="1"/>
        <c:lblOffset val="100"/>
        <c:baseTimeUnit val="years"/>
      </c:dateAx>
      <c:valAx>
        <c:axId val="12417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17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5" zoomScaleNormal="7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熊本県　天草市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85654</v>
      </c>
      <c r="AJ8" s="56"/>
      <c r="AK8" s="56"/>
      <c r="AL8" s="56"/>
      <c r="AM8" s="56"/>
      <c r="AN8" s="56"/>
      <c r="AO8" s="56"/>
      <c r="AP8" s="57"/>
      <c r="AQ8" s="47">
        <f>データ!R6</f>
        <v>683.78</v>
      </c>
      <c r="AR8" s="47"/>
      <c r="AS8" s="47"/>
      <c r="AT8" s="47"/>
      <c r="AU8" s="47"/>
      <c r="AV8" s="47"/>
      <c r="AW8" s="47"/>
      <c r="AX8" s="47"/>
      <c r="AY8" s="47">
        <f>データ!S6</f>
        <v>125.27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68.569999999999993</v>
      </c>
      <c r="K10" s="47"/>
      <c r="L10" s="47"/>
      <c r="M10" s="47"/>
      <c r="N10" s="47"/>
      <c r="O10" s="47"/>
      <c r="P10" s="47"/>
      <c r="Q10" s="47"/>
      <c r="R10" s="47">
        <f>データ!O6</f>
        <v>62.05</v>
      </c>
      <c r="S10" s="47"/>
      <c r="T10" s="47"/>
      <c r="U10" s="47"/>
      <c r="V10" s="47"/>
      <c r="W10" s="47"/>
      <c r="X10" s="47"/>
      <c r="Y10" s="47"/>
      <c r="Z10" s="78">
        <f>データ!P6</f>
        <v>4622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52663</v>
      </c>
      <c r="AJ10" s="78"/>
      <c r="AK10" s="78"/>
      <c r="AL10" s="78"/>
      <c r="AM10" s="78"/>
      <c r="AN10" s="78"/>
      <c r="AO10" s="78"/>
      <c r="AP10" s="78"/>
      <c r="AQ10" s="47">
        <f>データ!U6</f>
        <v>108.28</v>
      </c>
      <c r="AR10" s="47"/>
      <c r="AS10" s="47"/>
      <c r="AT10" s="47"/>
      <c r="AU10" s="47"/>
      <c r="AV10" s="47"/>
      <c r="AW10" s="47"/>
      <c r="AX10" s="47"/>
      <c r="AY10" s="47">
        <f>データ!V6</f>
        <v>486.36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432156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熊本県　天草市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68.569999999999993</v>
      </c>
      <c r="O6" s="32">
        <f t="shared" si="3"/>
        <v>62.05</v>
      </c>
      <c r="P6" s="32">
        <f t="shared" si="3"/>
        <v>4622</v>
      </c>
      <c r="Q6" s="32">
        <f t="shared" si="3"/>
        <v>85654</v>
      </c>
      <c r="R6" s="32">
        <f t="shared" si="3"/>
        <v>683.78</v>
      </c>
      <c r="S6" s="32">
        <f t="shared" si="3"/>
        <v>125.27</v>
      </c>
      <c r="T6" s="32">
        <f t="shared" si="3"/>
        <v>52663</v>
      </c>
      <c r="U6" s="32">
        <f t="shared" si="3"/>
        <v>108.28</v>
      </c>
      <c r="V6" s="32">
        <f t="shared" si="3"/>
        <v>486.36</v>
      </c>
      <c r="W6" s="33">
        <f>IF(W7="",NA(),W7)</f>
        <v>103.5</v>
      </c>
      <c r="X6" s="33">
        <f t="shared" ref="X6:AF6" si="4">IF(X7="",NA(),X7)</f>
        <v>103.02</v>
      </c>
      <c r="Y6" s="33">
        <f t="shared" si="4"/>
        <v>103.05</v>
      </c>
      <c r="Z6" s="33">
        <f t="shared" si="4"/>
        <v>98.86</v>
      </c>
      <c r="AA6" s="33">
        <f t="shared" si="4"/>
        <v>104.76</v>
      </c>
      <c r="AB6" s="33">
        <f t="shared" si="4"/>
        <v>107.68</v>
      </c>
      <c r="AC6" s="33">
        <f t="shared" si="4"/>
        <v>108.24</v>
      </c>
      <c r="AD6" s="33">
        <f t="shared" si="4"/>
        <v>107.8</v>
      </c>
      <c r="AE6" s="33">
        <f t="shared" si="4"/>
        <v>111.96</v>
      </c>
      <c r="AF6" s="33">
        <f t="shared" si="4"/>
        <v>112.69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4.67</v>
      </c>
      <c r="AN6" s="33">
        <f t="shared" si="5"/>
        <v>4.46</v>
      </c>
      <c r="AO6" s="33">
        <f t="shared" si="5"/>
        <v>4.3899999999999997</v>
      </c>
      <c r="AP6" s="33">
        <f t="shared" si="5"/>
        <v>0.41</v>
      </c>
      <c r="AQ6" s="33">
        <f t="shared" si="5"/>
        <v>0.54</v>
      </c>
      <c r="AR6" s="32" t="str">
        <f>IF(AR7="","",IF(AR7="-","【-】","【"&amp;SUBSTITUTE(TEXT(AR7,"#,##0.00"),"-","△")&amp;"】"))</f>
        <v>【0.87】</v>
      </c>
      <c r="AS6" s="33">
        <f>IF(AS7="",NA(),AS7)</f>
        <v>404.79</v>
      </c>
      <c r="AT6" s="33">
        <f t="shared" ref="AT6:BB6" si="6">IF(AT7="",NA(),AT7)</f>
        <v>319.55</v>
      </c>
      <c r="AU6" s="33">
        <f t="shared" si="6"/>
        <v>774.84</v>
      </c>
      <c r="AV6" s="33">
        <f t="shared" si="6"/>
        <v>289.68</v>
      </c>
      <c r="AW6" s="33">
        <f t="shared" si="6"/>
        <v>278.67</v>
      </c>
      <c r="AX6" s="33">
        <f t="shared" si="6"/>
        <v>695.41</v>
      </c>
      <c r="AY6" s="33">
        <f t="shared" si="6"/>
        <v>701</v>
      </c>
      <c r="AZ6" s="33">
        <f t="shared" si="6"/>
        <v>739.59</v>
      </c>
      <c r="BA6" s="33">
        <f t="shared" si="6"/>
        <v>335.95</v>
      </c>
      <c r="BB6" s="33">
        <f t="shared" si="6"/>
        <v>346.59</v>
      </c>
      <c r="BC6" s="32" t="str">
        <f>IF(BC7="","",IF(BC7="-","【-】","【"&amp;SUBSTITUTE(TEXT(BC7,"#,##0.00"),"-","△")&amp;"】"))</f>
        <v>【262.74】</v>
      </c>
      <c r="BD6" s="33">
        <f>IF(BD7="",NA(),BD7)</f>
        <v>529.61</v>
      </c>
      <c r="BE6" s="33">
        <f t="shared" ref="BE6:BM6" si="7">IF(BE7="",NA(),BE7)</f>
        <v>532.79</v>
      </c>
      <c r="BF6" s="33">
        <f t="shared" si="7"/>
        <v>521.26</v>
      </c>
      <c r="BG6" s="33">
        <f t="shared" si="7"/>
        <v>498.93</v>
      </c>
      <c r="BH6" s="33">
        <f t="shared" si="7"/>
        <v>450.41</v>
      </c>
      <c r="BI6" s="33">
        <f t="shared" si="7"/>
        <v>343.45</v>
      </c>
      <c r="BJ6" s="33">
        <f t="shared" si="7"/>
        <v>330.99</v>
      </c>
      <c r="BK6" s="33">
        <f t="shared" si="7"/>
        <v>324.08999999999997</v>
      </c>
      <c r="BL6" s="33">
        <f t="shared" si="7"/>
        <v>319.82</v>
      </c>
      <c r="BM6" s="33">
        <f t="shared" si="7"/>
        <v>312.02999999999997</v>
      </c>
      <c r="BN6" s="32" t="str">
        <f>IF(BN7="","",IF(BN7="-","【-】","【"&amp;SUBSTITUTE(TEXT(BN7,"#,##0.00"),"-","△")&amp;"】"))</f>
        <v>【276.38】</v>
      </c>
      <c r="BO6" s="33">
        <f>IF(BO7="",NA(),BO7)</f>
        <v>89.58</v>
      </c>
      <c r="BP6" s="33">
        <f t="shared" ref="BP6:BX6" si="8">IF(BP7="",NA(),BP7)</f>
        <v>89.25</v>
      </c>
      <c r="BQ6" s="33">
        <f t="shared" si="8"/>
        <v>87.87</v>
      </c>
      <c r="BR6" s="33">
        <f t="shared" si="8"/>
        <v>86.42</v>
      </c>
      <c r="BS6" s="33">
        <f t="shared" si="8"/>
        <v>91.17</v>
      </c>
      <c r="BT6" s="33">
        <f t="shared" si="8"/>
        <v>99.61</v>
      </c>
      <c r="BU6" s="33">
        <f t="shared" si="8"/>
        <v>100.27</v>
      </c>
      <c r="BV6" s="33">
        <f t="shared" si="8"/>
        <v>99.46</v>
      </c>
      <c r="BW6" s="33">
        <f t="shared" si="8"/>
        <v>105.21</v>
      </c>
      <c r="BX6" s="33">
        <f t="shared" si="8"/>
        <v>105.71</v>
      </c>
      <c r="BY6" s="32" t="str">
        <f>IF(BY7="","",IF(BY7="-","【-】","【"&amp;SUBSTITUTE(TEXT(BY7,"#,##0.00"),"-","△")&amp;"】"))</f>
        <v>【104.99】</v>
      </c>
      <c r="BZ6" s="33">
        <f>IF(BZ7="",NA(),BZ7)</f>
        <v>229.41</v>
      </c>
      <c r="CA6" s="33">
        <f t="shared" ref="CA6:CI6" si="9">IF(CA7="",NA(),CA7)</f>
        <v>230.82</v>
      </c>
      <c r="CB6" s="33">
        <f t="shared" si="9"/>
        <v>234.74</v>
      </c>
      <c r="CC6" s="33">
        <f t="shared" si="9"/>
        <v>239.09</v>
      </c>
      <c r="CD6" s="33">
        <f t="shared" si="9"/>
        <v>237.81</v>
      </c>
      <c r="CE6" s="33">
        <f t="shared" si="9"/>
        <v>169.59</v>
      </c>
      <c r="CF6" s="33">
        <f t="shared" si="9"/>
        <v>169.62</v>
      </c>
      <c r="CG6" s="33">
        <f t="shared" si="9"/>
        <v>171.78</v>
      </c>
      <c r="CH6" s="33">
        <f t="shared" si="9"/>
        <v>162.59</v>
      </c>
      <c r="CI6" s="33">
        <f t="shared" si="9"/>
        <v>162.15</v>
      </c>
      <c r="CJ6" s="32" t="str">
        <f>IF(CJ7="","",IF(CJ7="-","【-】","【"&amp;SUBSTITUTE(TEXT(CJ7,"#,##0.00"),"-","△")&amp;"】"))</f>
        <v>【163.72】</v>
      </c>
      <c r="CK6" s="33">
        <f>IF(CK7="",NA(),CK7)</f>
        <v>57.23</v>
      </c>
      <c r="CL6" s="33">
        <f t="shared" ref="CL6:CT6" si="10">IF(CL7="",NA(),CL7)</f>
        <v>55.29</v>
      </c>
      <c r="CM6" s="33">
        <f t="shared" si="10"/>
        <v>55.77</v>
      </c>
      <c r="CN6" s="33">
        <f t="shared" si="10"/>
        <v>54.26</v>
      </c>
      <c r="CO6" s="33">
        <f t="shared" si="10"/>
        <v>55.26</v>
      </c>
      <c r="CP6" s="33">
        <f t="shared" si="10"/>
        <v>60.04</v>
      </c>
      <c r="CQ6" s="33">
        <f t="shared" si="10"/>
        <v>59.88</v>
      </c>
      <c r="CR6" s="33">
        <f t="shared" si="10"/>
        <v>59.68</v>
      </c>
      <c r="CS6" s="33">
        <f t="shared" si="10"/>
        <v>59.17</v>
      </c>
      <c r="CT6" s="33">
        <f t="shared" si="10"/>
        <v>59.34</v>
      </c>
      <c r="CU6" s="32" t="str">
        <f>IF(CU7="","",IF(CU7="-","【-】","【"&amp;SUBSTITUTE(TEXT(CU7,"#,##0.00"),"-","△")&amp;"】"))</f>
        <v>【59.76】</v>
      </c>
      <c r="CV6" s="33">
        <f>IF(CV7="",NA(),CV7)</f>
        <v>86.68</v>
      </c>
      <c r="CW6" s="33">
        <f t="shared" ref="CW6:DE6" si="11">IF(CW7="",NA(),CW7)</f>
        <v>89.04</v>
      </c>
      <c r="CX6" s="33">
        <f t="shared" si="11"/>
        <v>87.91</v>
      </c>
      <c r="CY6" s="33">
        <f t="shared" si="11"/>
        <v>88.71</v>
      </c>
      <c r="CZ6" s="33">
        <f t="shared" si="11"/>
        <v>86</v>
      </c>
      <c r="DA6" s="33">
        <f t="shared" si="11"/>
        <v>87.33</v>
      </c>
      <c r="DB6" s="33">
        <f t="shared" si="11"/>
        <v>87.65</v>
      </c>
      <c r="DC6" s="33">
        <f t="shared" si="11"/>
        <v>87.63</v>
      </c>
      <c r="DD6" s="33">
        <f t="shared" si="11"/>
        <v>87.6</v>
      </c>
      <c r="DE6" s="33">
        <f t="shared" si="11"/>
        <v>87.74</v>
      </c>
      <c r="DF6" s="32" t="str">
        <f>IF(DF7="","",IF(DF7="-","【-】","【"&amp;SUBSTITUTE(TEXT(DF7,"#,##0.00"),"-","△")&amp;"】"))</f>
        <v>【89.95】</v>
      </c>
      <c r="DG6" s="33">
        <f>IF(DG7="",NA(),DG7)</f>
        <v>42.06</v>
      </c>
      <c r="DH6" s="33">
        <f t="shared" ref="DH6:DP6" si="12">IF(DH7="",NA(),DH7)</f>
        <v>42.53</v>
      </c>
      <c r="DI6" s="33">
        <f t="shared" si="12"/>
        <v>43.42</v>
      </c>
      <c r="DJ6" s="33">
        <f t="shared" si="12"/>
        <v>45.16</v>
      </c>
      <c r="DK6" s="33">
        <f t="shared" si="12"/>
        <v>46.91</v>
      </c>
      <c r="DL6" s="33">
        <f t="shared" si="12"/>
        <v>37.71</v>
      </c>
      <c r="DM6" s="33">
        <f t="shared" si="12"/>
        <v>38.69</v>
      </c>
      <c r="DN6" s="33">
        <f t="shared" si="12"/>
        <v>39.65</v>
      </c>
      <c r="DO6" s="33">
        <f t="shared" si="12"/>
        <v>45.25</v>
      </c>
      <c r="DP6" s="33">
        <f t="shared" si="12"/>
        <v>46.27</v>
      </c>
      <c r="DQ6" s="32" t="str">
        <f>IF(DQ7="","",IF(DQ7="-","【-】","【"&amp;SUBSTITUTE(TEXT(DQ7,"#,##0.00"),"-","△")&amp;"】"))</f>
        <v>【47.18】</v>
      </c>
      <c r="DR6" s="33">
        <f>IF(DR7="",NA(),DR7)</f>
        <v>12.33</v>
      </c>
      <c r="DS6" s="33">
        <f t="shared" ref="DS6:EA6" si="13">IF(DS7="",NA(),DS7)</f>
        <v>12.49</v>
      </c>
      <c r="DT6" s="33">
        <f t="shared" si="13"/>
        <v>12.31</v>
      </c>
      <c r="DU6" s="33">
        <f t="shared" si="13"/>
        <v>12.43</v>
      </c>
      <c r="DV6" s="33">
        <f t="shared" si="13"/>
        <v>16.21</v>
      </c>
      <c r="DW6" s="33">
        <f t="shared" si="13"/>
        <v>7.67</v>
      </c>
      <c r="DX6" s="33">
        <f t="shared" si="13"/>
        <v>8.4</v>
      </c>
      <c r="DY6" s="33">
        <f t="shared" si="13"/>
        <v>9.7100000000000009</v>
      </c>
      <c r="DZ6" s="33">
        <f t="shared" si="13"/>
        <v>10.71</v>
      </c>
      <c r="EA6" s="33">
        <f t="shared" si="13"/>
        <v>10.93</v>
      </c>
      <c r="EB6" s="32" t="str">
        <f>IF(EB7="","",IF(EB7="-","【-】","【"&amp;SUBSTITUTE(TEXT(EB7,"#,##0.00"),"-","△")&amp;"】"))</f>
        <v>【13.18】</v>
      </c>
      <c r="EC6" s="33">
        <f>IF(EC7="",NA(),EC7)</f>
        <v>0.99</v>
      </c>
      <c r="ED6" s="33">
        <f t="shared" ref="ED6:EL6" si="14">IF(ED7="",NA(),ED7)</f>
        <v>0.81</v>
      </c>
      <c r="EE6" s="33">
        <f t="shared" si="14"/>
        <v>0.73</v>
      </c>
      <c r="EF6" s="33">
        <f t="shared" si="14"/>
        <v>1.29</v>
      </c>
      <c r="EG6" s="33">
        <f t="shared" si="14"/>
        <v>0.72</v>
      </c>
      <c r="EH6" s="33">
        <f t="shared" si="14"/>
        <v>0.84</v>
      </c>
      <c r="EI6" s="33">
        <f t="shared" si="14"/>
        <v>0.78</v>
      </c>
      <c r="EJ6" s="33">
        <f t="shared" si="14"/>
        <v>0.83</v>
      </c>
      <c r="EK6" s="33">
        <f t="shared" si="14"/>
        <v>0.72</v>
      </c>
      <c r="EL6" s="33">
        <f t="shared" si="14"/>
        <v>0.71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432156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68.569999999999993</v>
      </c>
      <c r="O7" s="36">
        <v>62.05</v>
      </c>
      <c r="P7" s="36">
        <v>4622</v>
      </c>
      <c r="Q7" s="36">
        <v>85654</v>
      </c>
      <c r="R7" s="36">
        <v>683.78</v>
      </c>
      <c r="S7" s="36">
        <v>125.27</v>
      </c>
      <c r="T7" s="36">
        <v>52663</v>
      </c>
      <c r="U7" s="36">
        <v>108.28</v>
      </c>
      <c r="V7" s="36">
        <v>486.36</v>
      </c>
      <c r="W7" s="36">
        <v>103.5</v>
      </c>
      <c r="X7" s="36">
        <v>103.02</v>
      </c>
      <c r="Y7" s="36">
        <v>103.05</v>
      </c>
      <c r="Z7" s="36">
        <v>98.86</v>
      </c>
      <c r="AA7" s="36">
        <v>104.76</v>
      </c>
      <c r="AB7" s="36">
        <v>107.68</v>
      </c>
      <c r="AC7" s="36">
        <v>108.24</v>
      </c>
      <c r="AD7" s="36">
        <v>107.8</v>
      </c>
      <c r="AE7" s="36">
        <v>111.96</v>
      </c>
      <c r="AF7" s="36">
        <v>112.69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4.67</v>
      </c>
      <c r="AN7" s="36">
        <v>4.46</v>
      </c>
      <c r="AO7" s="36">
        <v>4.3899999999999997</v>
      </c>
      <c r="AP7" s="36">
        <v>0.41</v>
      </c>
      <c r="AQ7" s="36">
        <v>0.54</v>
      </c>
      <c r="AR7" s="36">
        <v>0.87</v>
      </c>
      <c r="AS7" s="36">
        <v>404.79</v>
      </c>
      <c r="AT7" s="36">
        <v>319.55</v>
      </c>
      <c r="AU7" s="36">
        <v>774.84</v>
      </c>
      <c r="AV7" s="36">
        <v>289.68</v>
      </c>
      <c r="AW7" s="36">
        <v>278.67</v>
      </c>
      <c r="AX7" s="36">
        <v>695.41</v>
      </c>
      <c r="AY7" s="36">
        <v>701</v>
      </c>
      <c r="AZ7" s="36">
        <v>739.59</v>
      </c>
      <c r="BA7" s="36">
        <v>335.95</v>
      </c>
      <c r="BB7" s="36">
        <v>346.59</v>
      </c>
      <c r="BC7" s="36">
        <v>262.74</v>
      </c>
      <c r="BD7" s="36">
        <v>529.61</v>
      </c>
      <c r="BE7" s="36">
        <v>532.79</v>
      </c>
      <c r="BF7" s="36">
        <v>521.26</v>
      </c>
      <c r="BG7" s="36">
        <v>498.93</v>
      </c>
      <c r="BH7" s="36">
        <v>450.41</v>
      </c>
      <c r="BI7" s="36">
        <v>343.45</v>
      </c>
      <c r="BJ7" s="36">
        <v>330.99</v>
      </c>
      <c r="BK7" s="36">
        <v>324.08999999999997</v>
      </c>
      <c r="BL7" s="36">
        <v>319.82</v>
      </c>
      <c r="BM7" s="36">
        <v>312.02999999999997</v>
      </c>
      <c r="BN7" s="36">
        <v>276.38</v>
      </c>
      <c r="BO7" s="36">
        <v>89.58</v>
      </c>
      <c r="BP7" s="36">
        <v>89.25</v>
      </c>
      <c r="BQ7" s="36">
        <v>87.87</v>
      </c>
      <c r="BR7" s="36">
        <v>86.42</v>
      </c>
      <c r="BS7" s="36">
        <v>91.17</v>
      </c>
      <c r="BT7" s="36">
        <v>99.61</v>
      </c>
      <c r="BU7" s="36">
        <v>100.27</v>
      </c>
      <c r="BV7" s="36">
        <v>99.46</v>
      </c>
      <c r="BW7" s="36">
        <v>105.21</v>
      </c>
      <c r="BX7" s="36">
        <v>105.71</v>
      </c>
      <c r="BY7" s="36">
        <v>104.99</v>
      </c>
      <c r="BZ7" s="36">
        <v>229.41</v>
      </c>
      <c r="CA7" s="36">
        <v>230.82</v>
      </c>
      <c r="CB7" s="36">
        <v>234.74</v>
      </c>
      <c r="CC7" s="36">
        <v>239.09</v>
      </c>
      <c r="CD7" s="36">
        <v>237.81</v>
      </c>
      <c r="CE7" s="36">
        <v>169.59</v>
      </c>
      <c r="CF7" s="36">
        <v>169.62</v>
      </c>
      <c r="CG7" s="36">
        <v>171.78</v>
      </c>
      <c r="CH7" s="36">
        <v>162.59</v>
      </c>
      <c r="CI7" s="36">
        <v>162.15</v>
      </c>
      <c r="CJ7" s="36">
        <v>163.72</v>
      </c>
      <c r="CK7" s="36">
        <v>57.23</v>
      </c>
      <c r="CL7" s="36">
        <v>55.29</v>
      </c>
      <c r="CM7" s="36">
        <v>55.77</v>
      </c>
      <c r="CN7" s="36">
        <v>54.26</v>
      </c>
      <c r="CO7" s="36">
        <v>55.26</v>
      </c>
      <c r="CP7" s="36">
        <v>60.04</v>
      </c>
      <c r="CQ7" s="36">
        <v>59.88</v>
      </c>
      <c r="CR7" s="36">
        <v>59.68</v>
      </c>
      <c r="CS7" s="36">
        <v>59.17</v>
      </c>
      <c r="CT7" s="36">
        <v>59.34</v>
      </c>
      <c r="CU7" s="36">
        <v>59.76</v>
      </c>
      <c r="CV7" s="36">
        <v>86.68</v>
      </c>
      <c r="CW7" s="36">
        <v>89.04</v>
      </c>
      <c r="CX7" s="36">
        <v>87.91</v>
      </c>
      <c r="CY7" s="36">
        <v>88.71</v>
      </c>
      <c r="CZ7" s="36">
        <v>86</v>
      </c>
      <c r="DA7" s="36">
        <v>87.33</v>
      </c>
      <c r="DB7" s="36">
        <v>87.65</v>
      </c>
      <c r="DC7" s="36">
        <v>87.63</v>
      </c>
      <c r="DD7" s="36">
        <v>87.6</v>
      </c>
      <c r="DE7" s="36">
        <v>87.74</v>
      </c>
      <c r="DF7" s="36">
        <v>89.95</v>
      </c>
      <c r="DG7" s="36">
        <v>42.06</v>
      </c>
      <c r="DH7" s="36">
        <v>42.53</v>
      </c>
      <c r="DI7" s="36">
        <v>43.42</v>
      </c>
      <c r="DJ7" s="36">
        <v>45.16</v>
      </c>
      <c r="DK7" s="36">
        <v>46.91</v>
      </c>
      <c r="DL7" s="36">
        <v>37.71</v>
      </c>
      <c r="DM7" s="36">
        <v>38.69</v>
      </c>
      <c r="DN7" s="36">
        <v>39.65</v>
      </c>
      <c r="DO7" s="36">
        <v>45.25</v>
      </c>
      <c r="DP7" s="36">
        <v>46.27</v>
      </c>
      <c r="DQ7" s="36">
        <v>47.18</v>
      </c>
      <c r="DR7" s="36">
        <v>12.33</v>
      </c>
      <c r="DS7" s="36">
        <v>12.49</v>
      </c>
      <c r="DT7" s="36">
        <v>12.31</v>
      </c>
      <c r="DU7" s="36">
        <v>12.43</v>
      </c>
      <c r="DV7" s="36">
        <v>16.21</v>
      </c>
      <c r="DW7" s="36">
        <v>7.67</v>
      </c>
      <c r="DX7" s="36">
        <v>8.4</v>
      </c>
      <c r="DY7" s="36">
        <v>9.7100000000000009</v>
      </c>
      <c r="DZ7" s="36">
        <v>10.71</v>
      </c>
      <c r="EA7" s="36">
        <v>10.93</v>
      </c>
      <c r="EB7" s="36">
        <v>13.18</v>
      </c>
      <c r="EC7" s="36">
        <v>0.99</v>
      </c>
      <c r="ED7" s="36">
        <v>0.81</v>
      </c>
      <c r="EE7" s="36">
        <v>0.73</v>
      </c>
      <c r="EF7" s="36">
        <v>1.29</v>
      </c>
      <c r="EG7" s="36">
        <v>0.72</v>
      </c>
      <c r="EH7" s="36">
        <v>0.84</v>
      </c>
      <c r="EI7" s="36">
        <v>0.78</v>
      </c>
      <c r="EJ7" s="36">
        <v>0.83</v>
      </c>
      <c r="EK7" s="36">
        <v>0.72</v>
      </c>
      <c r="EL7" s="36">
        <v>0.71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2017-02-10T05:53:49Z</cp:lastPrinted>
  <dcterms:created xsi:type="dcterms:W3CDTF">2017-02-01T08:50:27Z</dcterms:created>
  <dcterms:modified xsi:type="dcterms:W3CDTF">2017-02-10T06:07:21Z</dcterms:modified>
</cp:coreProperties>
</file>