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<sst xmlns="http://schemas.openxmlformats.org/spreadsheetml/2006/main" count="218" uniqueCount="108">
  <si>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</si>
  <si>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</si>
  <si>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</si>
  <si>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</si>
  <si>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</si>
  <si>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</si>
  <si>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</si>
  <si>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</si>
  <si>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</si>
  <si>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</si>
  <si>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</si>
  <si>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</si>
  <si>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</si>
  <si>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</si>
  <si>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</si>
  <si>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</si>
  <si>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</si>
  <si>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</si>
  <si>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</si>
  <si>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</si>
  <si>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</si>
  <si>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</si>
  <si>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</si>
  <si>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</si>
  <si>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</si>
  <si>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</si>
  <si>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</si>
  <si>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</si>
  <si>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</si>
  <si>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</si>
  <si>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</si>
  <si>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</si>
  <si>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</si>
  <si>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</si>
  <si>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</si>
  <si>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</si>
  <si>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</si>
  <si>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</si>
  <si>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</si>
  <si>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</si>
  <si>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</si>
  <si>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</si>
  <si>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</si>
  <si>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</si>
  <si>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</si>
  <si>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</si>
  <si>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</si>
  <si>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</si>
  <si>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</si>
  <si>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</si>
  <si>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</si>
  <si>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</si>
  <si>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</si>
  <si>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</si>
  <si>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</si>
  <si>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</si>
  <si>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</si>
  <si>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</si>
  <si>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</si>
  <si>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</si>
  <si>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</si>
  <si>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</si>
  <si>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</si>
  <si>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</si>
  <si>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</si>
  <si>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</si>
  <si>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</si>
  <si>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</si>
  <si>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</si>
  <si>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</si>
  <si>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</si>
  <si>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</si>
  <si>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</si>
  <si>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</si>
  <si>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</si>
  <si>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</si>
  <si>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</si>
  <si>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</si>
  <si>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</si>
  <si>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</si>
  <si>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</si>
  <si>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</si>
  <si>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</si>
  <si>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</si>
  <si>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</si>
  <si>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</si>
  <si>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</si>
  <si>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</si>
  <si>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</si>
  <si>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</si>
  <si>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</si>
  <si>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</si>
  <si>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</si>
  <si>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天草市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</si>
  <si>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</si>
  <si>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</si>
  <si>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</si>
  <si>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</si>
  <si>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</si>
  <si>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</si>
  <si>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</si>
  <si>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</si>
  <si>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</si>
  <si>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</si>
  <si>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</si>
  <si>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平成27年10月に料金改定を行い、収益の改善を図
った。
　施設については、老朽化が進んでいるため、管路更新事業費の増加が課題となっている。
　平成29年度からの簡易水道事業の水道事業会計統合に向けて準備を進めており、現在は資産の把握に努めている。
　今後は、水道事業との会計統合に合わせて、施設の統廃合を含めた経費の見直しを行う。</t>
    <rPh sb="1" eb="3">
      <t>ヘイセイ</t>
    </rPh>
    <rPh sb="5" eb="6">
      <t>ネン</t>
    </rPh>
    <rPh sb="8" eb="9">
      <t>ツキ</t>
    </rPh>
    <rPh sb="10" eb="12">
      <t>リョウキン</t>
    </rPh>
    <rPh sb="12" eb="14">
      <t>カイテイ</t>
    </rPh>
    <rPh sb="15" eb="16">
      <t>オコナ</t>
    </rPh>
    <rPh sb="18" eb="20">
      <t>シュウエキ</t>
    </rPh>
    <rPh sb="21" eb="23">
      <t>カイゼン</t>
    </rPh>
    <rPh sb="24" eb="25">
      <t>ハカ</t>
    </rPh>
    <rPh sb="31" eb="33">
      <t>シセツ</t>
    </rPh>
    <rPh sb="39" eb="42">
      <t>ロウキュウカ</t>
    </rPh>
    <rPh sb="43" eb="44">
      <t>スス</t>
    </rPh>
    <rPh sb="51" eb="53">
      <t>カンロ</t>
    </rPh>
    <rPh sb="53" eb="55">
      <t>コウシン</t>
    </rPh>
    <rPh sb="55" eb="58">
      <t>ジギョウヒ</t>
    </rPh>
    <rPh sb="59" eb="61">
      <t>ゾウカ</t>
    </rPh>
    <rPh sb="62" eb="64">
      <t>カダイ</t>
    </rPh>
    <rPh sb="73" eb="75">
      <t>ヘイセイ</t>
    </rPh>
    <rPh sb="77" eb="79">
      <t>ネンド</t>
    </rPh>
    <rPh sb="82" eb="84">
      <t>カンイ</t>
    </rPh>
    <rPh sb="84" eb="86">
      <t>スイドウ</t>
    </rPh>
    <rPh sb="86" eb="88">
      <t>ジギョウ</t>
    </rPh>
    <rPh sb="89" eb="91">
      <t>スイドウ</t>
    </rPh>
    <rPh sb="91" eb="93">
      <t>ジギョウ</t>
    </rPh>
    <rPh sb="93" eb="95">
      <t>カイケイ</t>
    </rPh>
    <rPh sb="95" eb="97">
      <t>トウゴウ</t>
    </rPh>
    <rPh sb="98" eb="99">
      <t>ム</t>
    </rPh>
    <rPh sb="101" eb="103">
      <t>ジュンビ</t>
    </rPh>
    <rPh sb="104" eb="105">
      <t>スス</t>
    </rPh>
    <rPh sb="110" eb="112">
      <t>ゲンザイ</t>
    </rPh>
    <rPh sb="113" eb="115">
      <t>シサン</t>
    </rPh>
    <rPh sb="116" eb="118">
      <t>ハアク</t>
    </rPh>
    <rPh sb="119" eb="120">
      <t>ツト</t>
    </rPh>
    <rPh sb="127" eb="129">
      <t>コンゴ</t>
    </rPh>
    <rPh sb="131" eb="133">
      <t>スイドウ</t>
    </rPh>
    <rPh sb="133" eb="135">
      <t>ジギョウ</t>
    </rPh>
    <rPh sb="137" eb="139">
      <t>カイケイ</t>
    </rPh>
    <rPh sb="139" eb="141">
      <t>トウゴウ</t>
    </rPh>
    <rPh sb="142" eb="143">
      <t>ア</t>
    </rPh>
    <rPh sb="147" eb="149">
      <t>シセツ</t>
    </rPh>
    <rPh sb="150" eb="153">
      <t>トウハイゴウ</t>
    </rPh>
    <rPh sb="154" eb="155">
      <t>フク</t>
    </rPh>
    <rPh sb="157" eb="159">
      <t>ケイヒ</t>
    </rPh>
    <rPh sb="160" eb="162">
      <t>ミナオ</t>
    </rPh>
    <rPh sb="164" eb="165">
      <t>オコナ</t>
    </rPh>
    <phoneticPr fontId="4"/>
  </si>
  <si>
    <t>　平成27年10月に料金改定を実施したことで、料金収入が増し企業債残高対給水収益比率は減少しているが、給水原価は増加傾向にある。
　　　　　 料金収入
　　H26　 459,306千円
　　H27　 482,991千円
　　比較　 23,685千円 増</t>
    <rPh sb="1" eb="3">
      <t>ヘイセイ</t>
    </rPh>
    <rPh sb="5" eb="6">
      <t>ネン</t>
    </rPh>
    <rPh sb="8" eb="9">
      <t>ツキ</t>
    </rPh>
    <rPh sb="10" eb="12">
      <t>リョウキン</t>
    </rPh>
    <rPh sb="12" eb="14">
      <t>カイテイ</t>
    </rPh>
    <rPh sb="15" eb="17">
      <t>ジッシ</t>
    </rPh>
    <rPh sb="23" eb="25">
      <t>リョウキン</t>
    </rPh>
    <rPh sb="25" eb="27">
      <t>シュウニュウ</t>
    </rPh>
    <rPh sb="28" eb="29">
      <t>マ</t>
    </rPh>
    <rPh sb="30" eb="32">
      <t>キギョウ</t>
    </rPh>
    <rPh sb="32" eb="33">
      <t>サイ</t>
    </rPh>
    <rPh sb="33" eb="35">
      <t>ザンダカ</t>
    </rPh>
    <rPh sb="35" eb="36">
      <t>タイ</t>
    </rPh>
    <rPh sb="36" eb="38">
      <t>キュウスイ</t>
    </rPh>
    <rPh sb="38" eb="40">
      <t>シュウエキ</t>
    </rPh>
    <rPh sb="40" eb="42">
      <t>ヒリツ</t>
    </rPh>
    <rPh sb="43" eb="45">
      <t>ゲンショウ</t>
    </rPh>
    <rPh sb="51" eb="53">
      <t>キュウスイ</t>
    </rPh>
    <rPh sb="53" eb="55">
      <t>ゲンカ</t>
    </rPh>
    <rPh sb="56" eb="58">
      <t>ゾウカ</t>
    </rPh>
    <rPh sb="58" eb="60">
      <t>ケイコウ</t>
    </rPh>
    <rPh sb="72" eb="74">
      <t>リョウキン</t>
    </rPh>
    <rPh sb="74" eb="76">
      <t>シュウニュウ</t>
    </rPh>
    <rPh sb="91" eb="93">
      <t>センエン</t>
    </rPh>
    <rPh sb="108" eb="110">
      <t>センエン</t>
    </rPh>
    <rPh sb="113" eb="115">
      <t>ヒカク</t>
    </rPh>
    <rPh sb="123" eb="125">
      <t>センエン</t>
    </rPh>
    <rPh sb="126" eb="127">
      <t>ゾウ</t>
    </rPh>
    <phoneticPr fontId="4"/>
  </si>
  <si>
    <t>　これまでの大型投資事業が完了し、今後は施設の更新事業へシフトしていくが、経年資産が多いため、施設修繕が多く管路更新が進んでいない。
　管路更新について、大型投資事業が終了し、一定の更新は実施しているが、類似団体と比較し低い状況にある。</t>
    <rPh sb="6" eb="8">
      <t>オオガタ</t>
    </rPh>
    <rPh sb="8" eb="10">
      <t>トウシ</t>
    </rPh>
    <rPh sb="10" eb="12">
      <t>ジギョウ</t>
    </rPh>
    <rPh sb="13" eb="15">
      <t>カンリョウ</t>
    </rPh>
    <rPh sb="17" eb="19">
      <t>コンゴ</t>
    </rPh>
    <rPh sb="20" eb="22">
      <t>シセツ</t>
    </rPh>
    <rPh sb="23" eb="25">
      <t>コウシン</t>
    </rPh>
    <rPh sb="25" eb="27">
      <t>ジギョウ</t>
    </rPh>
    <rPh sb="37" eb="39">
      <t>ケイネン</t>
    </rPh>
    <rPh sb="39" eb="41">
      <t>シサン</t>
    </rPh>
    <rPh sb="42" eb="43">
      <t>オオ</t>
    </rPh>
    <rPh sb="47" eb="49">
      <t>シセツ</t>
    </rPh>
    <rPh sb="49" eb="51">
      <t>シュウゼン</t>
    </rPh>
    <rPh sb="52" eb="53">
      <t>オオ</t>
    </rPh>
    <rPh sb="54" eb="56">
      <t>カンロ</t>
    </rPh>
    <rPh sb="56" eb="58">
      <t>コウシン</t>
    </rPh>
    <rPh sb="59" eb="60">
      <t>スス</t>
    </rPh>
    <rPh sb="68" eb="70">
      <t>カンロ</t>
    </rPh>
    <rPh sb="70" eb="72">
      <t>コウシン</t>
    </rPh>
    <rPh sb="77" eb="79">
      <t>オオガタ</t>
    </rPh>
    <rPh sb="79" eb="81">
      <t>トウシ</t>
    </rPh>
    <rPh sb="81" eb="83">
      <t>ジギョウ</t>
    </rPh>
    <rPh sb="84" eb="86">
      <t>シュウリョウ</t>
    </rPh>
    <rPh sb="88" eb="90">
      <t>イッテイ</t>
    </rPh>
    <rPh sb="91" eb="93">
      <t>コウシン</t>
    </rPh>
    <rPh sb="94" eb="96">
      <t>ジッシ</t>
    </rPh>
    <rPh sb="102" eb="104">
      <t>ルイジ</t>
    </rPh>
    <rPh sb="104" eb="106">
      <t>ダンタイ</t>
    </rPh>
    <rPh sb="107" eb="109">
      <t>ヒカク</t>
    </rPh>
    <rPh sb="110" eb="111">
      <t>ヒク</t>
    </rPh>
    <rPh sb="112" eb="11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</si>
</sst>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0.23</c:v>
                </c:pt>
                <c:pt idx="1">
                  <c:v>7.0000000000000007E-2</c:v>
                </c:pt>
                <c:pt idx="2">
                  <c:v>0.35</c:v>
                </c:pt>
                <c:pt idx="3">
                  <c:v>0.38</c:v>
                </c:pt>
                <c:pt idx="4">
                  <c:v>0.35</c:v>
                </c:pt>
              </c:numCache>
            </c:numRef>
          </c:val>
        </c:ser>
        <c:dLbls>
          <c:showLegendKey val="0"/>
          <c:showVal val="0"/>
          <c:showCatName val="0"/>
          <c:showSerName val="0"/>
          <c:showPercent val="0"/>
          <c:showBubbleSize val="0"/>
        </c:dLbls>
        <c:gapWidth val="150"/>
        <c:axId val="126049664"/>
        <c:axId val="1262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26049664"/>
        <c:axId val="126227968"/>
      </c:lineChart>
      <c:dateAx>
        <c:axId val="126049664"/>
        <c:scaling>
          <c:orientation val="minMax"/>
        </c:scaling>
        <c:delete val="1"/>
        <c:axPos val="b"/>
        <c:numFmt formatCode="ge" sourceLinked="1"/>
        <c:majorTickMark val="none"/>
        <c:minorTickMark val="none"/>
        <c:tickLblPos val="none"/>
        <c:crossAx val="126227968"/>
        <c:crosses val="autoZero"/>
        <c:auto val="1"/>
        <c:lblOffset val="100"/>
        <c:baseTimeUnit val="years"/>
      </c:dateAx>
      <c:valAx>
        <c:axId val="1262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64.64</c:v>
                </c:pt>
                <c:pt idx="1">
                  <c:v>61.27</c:v>
                </c:pt>
                <c:pt idx="2">
                  <c:v>61.82</c:v>
                </c:pt>
                <c:pt idx="3">
                  <c:v>58.63</c:v>
                </c:pt>
                <c:pt idx="4">
                  <c:v>59.39</c:v>
                </c:pt>
              </c:numCache>
            </c:numRef>
          </c:val>
        </c:ser>
        <c:dLbls>
          <c:showLegendKey val="0"/>
          <c:showVal val="0"/>
          <c:showCatName val="0"/>
          <c:showSerName val="0"/>
          <c:showPercent val="0"/>
          <c:showBubbleSize val="0"/>
        </c:dLbls>
        <c:gapWidth val="150"/>
        <c:axId val="126767104"/>
        <c:axId val="1267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26767104"/>
        <c:axId val="126769024"/>
      </c:lineChart>
      <c:dateAx>
        <c:axId val="126767104"/>
        <c:scaling>
          <c:orientation val="minMax"/>
        </c:scaling>
        <c:delete val="1"/>
        <c:axPos val="b"/>
        <c:numFmt formatCode="ge" sourceLinked="1"/>
        <c:majorTickMark val="none"/>
        <c:minorTickMark val="none"/>
        <c:tickLblPos val="none"/>
        <c:crossAx val="126769024"/>
        <c:crosses val="autoZero"/>
        <c:auto val="1"/>
        <c:lblOffset val="100"/>
        <c:baseTimeUnit val="years"/>
      </c:dateAx>
      <c:valAx>
        <c:axId val="1267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76.680000000000007</c:v>
                </c:pt>
                <c:pt idx="1">
                  <c:v>79.42</c:v>
                </c:pt>
                <c:pt idx="2">
                  <c:v>78.760000000000005</c:v>
                </c:pt>
                <c:pt idx="3">
                  <c:v>78.989999999999995</c:v>
                </c:pt>
                <c:pt idx="4">
                  <c:v>77.45</c:v>
                </c:pt>
              </c:numCache>
            </c:numRef>
          </c:val>
        </c:ser>
        <c:dLbls>
          <c:showLegendKey val="0"/>
          <c:showVal val="0"/>
          <c:showCatName val="0"/>
          <c:showSerName val="0"/>
          <c:showPercent val="0"/>
          <c:showBubbleSize val="0"/>
        </c:dLbls>
        <c:gapWidth val="150"/>
        <c:axId val="126799232"/>
        <c:axId val="1269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26799232"/>
        <c:axId val="126969344"/>
      </c:lineChart>
      <c:dateAx>
        <c:axId val="126799232"/>
        <c:scaling>
          <c:orientation val="minMax"/>
        </c:scaling>
        <c:delete val="1"/>
        <c:axPos val="b"/>
        <c:numFmt formatCode="ge" sourceLinked="1"/>
        <c:majorTickMark val="none"/>
        <c:minorTickMark val="none"/>
        <c:tickLblPos val="none"/>
        <c:crossAx val="126969344"/>
        <c:crosses val="autoZero"/>
        <c:auto val="1"/>
        <c:lblOffset val="100"/>
        <c:baseTimeUnit val="years"/>
      </c:dateAx>
      <c:valAx>
        <c:axId val="1269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71.819999999999993</c:v>
                </c:pt>
                <c:pt idx="1">
                  <c:v>72.42</c:v>
                </c:pt>
                <c:pt idx="2">
                  <c:v>73.19</c:v>
                </c:pt>
                <c:pt idx="3">
                  <c:v>70.34</c:v>
                </c:pt>
                <c:pt idx="4">
                  <c:v>67.72</c:v>
                </c:pt>
              </c:numCache>
            </c:numRef>
          </c:val>
        </c:ser>
        <c:dLbls>
          <c:showLegendKey val="0"/>
          <c:showVal val="0"/>
          <c:showCatName val="0"/>
          <c:showSerName val="0"/>
          <c:showPercent val="0"/>
          <c:showBubbleSize val="0"/>
        </c:dLbls>
        <c:gapWidth val="150"/>
        <c:axId val="126254080"/>
        <c:axId val="1262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26254080"/>
        <c:axId val="126280832"/>
      </c:lineChart>
      <c:dateAx>
        <c:axId val="126254080"/>
        <c:scaling>
          <c:orientation val="minMax"/>
        </c:scaling>
        <c:delete val="1"/>
        <c:axPos val="b"/>
        <c:numFmt formatCode="ge" sourceLinked="1"/>
        <c:majorTickMark val="none"/>
        <c:minorTickMark val="none"/>
        <c:tickLblPos val="none"/>
        <c:crossAx val="126280832"/>
        <c:crosses val="autoZero"/>
        <c:auto val="1"/>
        <c:lblOffset val="100"/>
        <c:baseTimeUnit val="years"/>
      </c:dateAx>
      <c:valAx>
        <c:axId val="1262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298752"/>
        <c:axId val="1263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298752"/>
        <c:axId val="126325504"/>
      </c:lineChart>
      <c:dateAx>
        <c:axId val="126298752"/>
        <c:scaling>
          <c:orientation val="minMax"/>
        </c:scaling>
        <c:delete val="1"/>
        <c:axPos val="b"/>
        <c:numFmt formatCode="ge" sourceLinked="1"/>
        <c:majorTickMark val="none"/>
        <c:minorTickMark val="none"/>
        <c:tickLblPos val="none"/>
        <c:crossAx val="126325504"/>
        <c:crosses val="autoZero"/>
        <c:auto val="1"/>
        <c:lblOffset val="100"/>
        <c:baseTimeUnit val="years"/>
      </c:dateAx>
      <c:valAx>
        <c:axId val="1263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351616"/>
        <c:axId val="1263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351616"/>
        <c:axId val="126361984"/>
      </c:lineChart>
      <c:dateAx>
        <c:axId val="126351616"/>
        <c:scaling>
          <c:orientation val="minMax"/>
        </c:scaling>
        <c:delete val="1"/>
        <c:axPos val="b"/>
        <c:numFmt formatCode="ge" sourceLinked="1"/>
        <c:majorTickMark val="none"/>
        <c:minorTickMark val="none"/>
        <c:tickLblPos val="none"/>
        <c:crossAx val="126361984"/>
        <c:crosses val="autoZero"/>
        <c:auto val="1"/>
        <c:lblOffset val="100"/>
        <c:baseTimeUnit val="years"/>
      </c:dateAx>
      <c:valAx>
        <c:axId val="1263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375808"/>
        <c:axId val="1263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375808"/>
        <c:axId val="126386176"/>
      </c:lineChart>
      <c:dateAx>
        <c:axId val="126375808"/>
        <c:scaling>
          <c:orientation val="minMax"/>
        </c:scaling>
        <c:delete val="1"/>
        <c:axPos val="b"/>
        <c:numFmt formatCode="ge" sourceLinked="1"/>
        <c:majorTickMark val="none"/>
        <c:minorTickMark val="none"/>
        <c:tickLblPos val="none"/>
        <c:crossAx val="126386176"/>
        <c:crosses val="autoZero"/>
        <c:auto val="1"/>
        <c:lblOffset val="100"/>
        <c:baseTimeUnit val="years"/>
      </c:dateAx>
      <c:valAx>
        <c:axId val="126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16384"/>
        <c:axId val="1264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16384"/>
        <c:axId val="126418304"/>
      </c:lineChart>
      <c:dateAx>
        <c:axId val="126416384"/>
        <c:scaling>
          <c:orientation val="minMax"/>
        </c:scaling>
        <c:delete val="1"/>
        <c:axPos val="b"/>
        <c:numFmt formatCode="ge" sourceLinked="1"/>
        <c:majorTickMark val="none"/>
        <c:minorTickMark val="none"/>
        <c:tickLblPos val="none"/>
        <c:crossAx val="126418304"/>
        <c:crosses val="autoZero"/>
        <c:auto val="1"/>
        <c:lblOffset val="100"/>
        <c:baseTimeUnit val="years"/>
      </c:dateAx>
      <c:valAx>
        <c:axId val="1264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1640.84</c:v>
                </c:pt>
                <c:pt idx="1">
                  <c:v>1578.98</c:v>
                </c:pt>
                <c:pt idx="2">
                  <c:v>1614.19</c:v>
                </c:pt>
                <c:pt idx="3">
                  <c:v>1533.34</c:v>
                </c:pt>
                <c:pt idx="4">
                  <c:v>1353.73</c:v>
                </c:pt>
              </c:numCache>
            </c:numRef>
          </c:val>
        </c:ser>
        <c:dLbls>
          <c:showLegendKey val="0"/>
          <c:showVal val="0"/>
          <c:showCatName val="0"/>
          <c:showSerName val="0"/>
          <c:showPercent val="0"/>
          <c:showBubbleSize val="0"/>
        </c:dLbls>
        <c:gapWidth val="150"/>
        <c:axId val="126559360"/>
        <c:axId val="1265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26559360"/>
        <c:axId val="126561280"/>
      </c:lineChart>
      <c:dateAx>
        <c:axId val="126559360"/>
        <c:scaling>
          <c:orientation val="minMax"/>
        </c:scaling>
        <c:delete val="1"/>
        <c:axPos val="b"/>
        <c:numFmt formatCode="ge" sourceLinked="1"/>
        <c:majorTickMark val="none"/>
        <c:minorTickMark val="none"/>
        <c:tickLblPos val="none"/>
        <c:crossAx val="126561280"/>
        <c:crosses val="autoZero"/>
        <c:auto val="1"/>
        <c:lblOffset val="100"/>
        <c:baseTimeUnit val="years"/>
      </c:dateAx>
      <c:valAx>
        <c:axId val="1265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42.62</c:v>
                </c:pt>
                <c:pt idx="1">
                  <c:v>42.75</c:v>
                </c:pt>
                <c:pt idx="2">
                  <c:v>40.840000000000003</c:v>
                </c:pt>
                <c:pt idx="3">
                  <c:v>38.799999999999997</c:v>
                </c:pt>
                <c:pt idx="4">
                  <c:v>38.18</c:v>
                </c:pt>
              </c:numCache>
            </c:numRef>
          </c:val>
        </c:ser>
        <c:dLbls>
          <c:showLegendKey val="0"/>
          <c:showVal val="0"/>
          <c:showCatName val="0"/>
          <c:showSerName val="0"/>
          <c:showPercent val="0"/>
          <c:showBubbleSize val="0"/>
        </c:dLbls>
        <c:gapWidth val="150"/>
        <c:axId val="126587648"/>
        <c:axId val="1265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26587648"/>
        <c:axId val="126589568"/>
      </c:lineChart>
      <c:dateAx>
        <c:axId val="126587648"/>
        <c:scaling>
          <c:orientation val="minMax"/>
        </c:scaling>
        <c:delete val="1"/>
        <c:axPos val="b"/>
        <c:numFmt formatCode="ge" sourceLinked="1"/>
        <c:majorTickMark val="none"/>
        <c:minorTickMark val="none"/>
        <c:tickLblPos val="none"/>
        <c:crossAx val="126589568"/>
        <c:crosses val="autoZero"/>
        <c:auto val="1"/>
        <c:lblOffset val="100"/>
        <c:baseTimeUnit val="years"/>
      </c:dateAx>
      <c:valAx>
        <c:axId val="1265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509.38</c:v>
                </c:pt>
                <c:pt idx="1">
                  <c:v>509.67</c:v>
                </c:pt>
                <c:pt idx="2">
                  <c:v>530.92999999999995</c:v>
                </c:pt>
                <c:pt idx="3">
                  <c:v>575.13</c:v>
                </c:pt>
                <c:pt idx="4">
                  <c:v>617.28</c:v>
                </c:pt>
              </c:numCache>
            </c:numRef>
          </c:val>
        </c:ser>
        <c:dLbls>
          <c:showLegendKey val="0"/>
          <c:showVal val="0"/>
          <c:showCatName val="0"/>
          <c:showSerName val="0"/>
          <c:showPercent val="0"/>
          <c:showBubbleSize val="0"/>
        </c:dLbls>
        <c:gapWidth val="150"/>
        <c:axId val="126734720"/>
        <c:axId val="1267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26734720"/>
        <c:axId val="126736640"/>
      </c:lineChart>
      <c:dateAx>
        <c:axId val="126734720"/>
        <c:scaling>
          <c:orientation val="minMax"/>
        </c:scaling>
        <c:delete val="1"/>
        <c:axPos val="b"/>
        <c:numFmt formatCode="ge" sourceLinked="1"/>
        <c:majorTickMark val="none"/>
        <c:minorTickMark val="none"/>
        <c:tickLblPos val="none"/>
        <c:crossAx val="126736640"/>
        <c:crosses val="autoZero"/>
        <c:auto val="1"/>
        <c:lblOffset val="100"/>
        <c:baseTimeUnit val="years"/>
      </c:dateAx>
      <c:valAx>
        <c:axId val="1267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熊本県　天草市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85654</v>
      </c>
      <c r="AJ8" s="55"/>
      <c r="AK8" s="55"/>
      <c r="AL8" s="55"/>
      <c r="AM8" s="55"/>
      <c r="AN8" s="55"/>
      <c r="AO8" s="55"/>
      <c r="AP8" s="56"/>
      <c r="AQ8" s="46">
        <f>データ!R6</f>
        <v>683.78</v>
      </c>
      <c r="AR8" s="46"/>
      <c r="AS8" s="46"/>
      <c r="AT8" s="46"/>
      <c r="AU8" s="46"/>
      <c r="AV8" s="46"/>
      <c r="AW8" s="46"/>
      <c r="AX8" s="46"/>
      <c r="AY8" s="46">
        <f>データ!S6</f>
        <v>125.27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92.42</v>
      </c>
      <c r="S10" s="46"/>
      <c r="T10" s="46"/>
      <c r="U10" s="46"/>
      <c r="V10" s="46"/>
      <c r="W10" s="46"/>
      <c r="X10" s="46"/>
      <c r="Y10" s="46"/>
      <c r="Z10" s="80">
        <f>データ!P6</f>
        <v>4622</v>
      </c>
      <c r="AA10" s="80"/>
      <c r="AB10" s="80"/>
      <c r="AC10" s="80"/>
      <c r="AD10" s="80"/>
      <c r="AE10" s="80"/>
      <c r="AF10" s="80"/>
      <c r="AG10" s="80"/>
      <c r="AH10" s="2"/>
      <c r="AI10" s="80">
        <f>データ!T6</f>
        <v>23062</v>
      </c>
      <c r="AJ10" s="80"/>
      <c r="AK10" s="80"/>
      <c r="AL10" s="80"/>
      <c r="AM10" s="80"/>
      <c r="AN10" s="80"/>
      <c r="AO10" s="80"/>
      <c r="AP10" s="80"/>
      <c r="AQ10" s="46">
        <f>データ!U6</f>
        <v>73.5</v>
      </c>
      <c r="AR10" s="46"/>
      <c r="AS10" s="46"/>
      <c r="AT10" s="46"/>
      <c r="AU10" s="46"/>
      <c r="AV10" s="46"/>
      <c r="AW10" s="46"/>
      <c r="AX10" s="46"/>
      <c r="AY10" s="46">
        <f>データ!V6</f>
        <v>313.77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432156</v>
      </c>
      <c r="D6" s="31">
        <f t="shared" si="3"/>
        <v>47</v>
      </c>
      <c r="E6" s="31">
        <f t="shared" si="3"/>
        <v>1</v>
      </c>
      <c r="F6" s="31">
        <f t="shared" si="3"/>
        <v>0</v>
      </c>
      <c r="G6" s="31">
        <f t="shared" si="3"/>
        <v>0</v>
      </c>
      <c r="H6" s="31" t="str">
        <f t="shared" si="3"/>
        <v>熊本県　天草市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92.42</v>
      </c>
      <c r="P6" s="32">
        <f t="shared" si="3"/>
        <v>4622</v>
      </c>
      <c r="Q6" s="32">
        <f t="shared" si="3"/>
        <v>85654</v>
      </c>
      <c r="R6" s="32">
        <f t="shared" si="3"/>
        <v>683.78</v>
      </c>
      <c r="S6" s="32">
        <f t="shared" si="3"/>
        <v>125.27</v>
      </c>
      <c r="T6" s="32">
        <f t="shared" si="3"/>
        <v>23062</v>
      </c>
      <c r="U6" s="32">
        <f t="shared" si="3"/>
        <v>73.5</v>
      </c>
      <c r="V6" s="32">
        <f t="shared" si="3"/>
        <v>313.77</v>
      </c>
      <c r="W6" s="33">
        <f>IF(W7="",NA(),W7)</f>
        <v>71.819999999999993</v>
      </c>
      <c r="X6" s="33">
        <f t="shared" ref="X6:AF6" si="4">IF(X7="",NA(),X7)</f>
        <v>72.42</v>
      </c>
      <c r="Y6" s="33">
        <f t="shared" si="4"/>
        <v>73.19</v>
      </c>
      <c r="Z6" s="33">
        <f t="shared" si="4"/>
        <v>70.34</v>
      </c>
      <c r="AA6" s="33">
        <f t="shared" si="4"/>
        <v>67.72</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1640.84</v>
      </c>
      <c r="BE6" s="33">
        <f t="shared" ref="BE6:BM6" si="7">IF(BE7="",NA(),BE7)</f>
        <v>1578.98</v>
      </c>
      <c r="BF6" s="33">
        <f t="shared" si="7"/>
        <v>1614.19</v>
      </c>
      <c r="BG6" s="33">
        <f t="shared" si="7"/>
        <v>1533.34</v>
      </c>
      <c r="BH6" s="33">
        <f t="shared" si="7"/>
        <v>1353.73</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42.62</v>
      </c>
      <c r="BP6" s="33">
        <f t="shared" ref="BP6:BX6" si="8">IF(BP7="",NA(),BP7)</f>
        <v>42.75</v>
      </c>
      <c r="BQ6" s="33">
        <f t="shared" si="8"/>
        <v>40.840000000000003</v>
      </c>
      <c r="BR6" s="33">
        <f t="shared" si="8"/>
        <v>38.799999999999997</v>
      </c>
      <c r="BS6" s="33">
        <f t="shared" si="8"/>
        <v>38.18</v>
      </c>
      <c r="BT6" s="33">
        <f t="shared" si="8"/>
        <v>54.56</v>
      </c>
      <c r="BU6" s="33">
        <f t="shared" si="8"/>
        <v>54.57</v>
      </c>
      <c r="BV6" s="33">
        <f t="shared" si="8"/>
        <v>54.4</v>
      </c>
      <c r="BW6" s="33">
        <f t="shared" si="8"/>
        <v>54.45</v>
      </c>
      <c r="BX6" s="33">
        <f t="shared" si="8"/>
        <v>54.33</v>
      </c>
      <c r="BY6" s="32" t="str">
        <f>IF(BY7="","",IF(BY7="-","【-】","【"&amp;SUBSTITUTE(TEXT(BY7,"#,##0.00"),"-","△")&amp;"】"))</f>
        <v>【33.35】</v>
      </c>
      <c r="BZ6" s="33">
        <f>IF(BZ7="",NA(),BZ7)</f>
        <v>509.38</v>
      </c>
      <c r="CA6" s="33">
        <f t="shared" ref="CA6:CI6" si="9">IF(CA7="",NA(),CA7)</f>
        <v>509.67</v>
      </c>
      <c r="CB6" s="33">
        <f t="shared" si="9"/>
        <v>530.92999999999995</v>
      </c>
      <c r="CC6" s="33">
        <f t="shared" si="9"/>
        <v>575.13</v>
      </c>
      <c r="CD6" s="33">
        <f t="shared" si="9"/>
        <v>617.28</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64.64</v>
      </c>
      <c r="CL6" s="33">
        <f t="shared" ref="CL6:CT6" si="10">IF(CL7="",NA(),CL7)</f>
        <v>61.27</v>
      </c>
      <c r="CM6" s="33">
        <f t="shared" si="10"/>
        <v>61.82</v>
      </c>
      <c r="CN6" s="33">
        <f t="shared" si="10"/>
        <v>58.63</v>
      </c>
      <c r="CO6" s="33">
        <f t="shared" si="10"/>
        <v>59.39</v>
      </c>
      <c r="CP6" s="33">
        <f t="shared" si="10"/>
        <v>64.3</v>
      </c>
      <c r="CQ6" s="33">
        <f t="shared" si="10"/>
        <v>63.99</v>
      </c>
      <c r="CR6" s="33">
        <f t="shared" si="10"/>
        <v>62.01</v>
      </c>
      <c r="CS6" s="33">
        <f t="shared" si="10"/>
        <v>60.68</v>
      </c>
      <c r="CT6" s="33">
        <f t="shared" si="10"/>
        <v>59.87</v>
      </c>
      <c r="CU6" s="32" t="str">
        <f>IF(CU7="","",IF(CU7="-","【-】","【"&amp;SUBSTITUTE(TEXT(CU7,"#,##0.00"),"-","△")&amp;"】"))</f>
        <v>【57.58】</v>
      </c>
      <c r="CV6" s="33">
        <f>IF(CV7="",NA(),CV7)</f>
        <v>76.680000000000007</v>
      </c>
      <c r="CW6" s="33">
        <f t="shared" ref="CW6:DE6" si="11">IF(CW7="",NA(),CW7)</f>
        <v>79.42</v>
      </c>
      <c r="CX6" s="33">
        <f t="shared" si="11"/>
        <v>78.760000000000005</v>
      </c>
      <c r="CY6" s="33">
        <f t="shared" si="11"/>
        <v>78.989999999999995</v>
      </c>
      <c r="CZ6" s="33">
        <f t="shared" si="11"/>
        <v>77.45</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0.23</v>
      </c>
      <c r="ED6" s="33">
        <f t="shared" ref="ED6:EL6" si="14">IF(ED7="",NA(),ED7)</f>
        <v>7.0000000000000007E-2</v>
      </c>
      <c r="EE6" s="33">
        <f t="shared" si="14"/>
        <v>0.35</v>
      </c>
      <c r="EF6" s="33">
        <f t="shared" si="14"/>
        <v>0.38</v>
      </c>
      <c r="EG6" s="33">
        <f t="shared" si="14"/>
        <v>0.35</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432156</v>
      </c>
      <c r="D7" s="35">
        <v>47</v>
      </c>
      <c r="E7" s="35">
        <v>1</v>
      </c>
      <c r="F7" s="35">
        <v>0</v>
      </c>
      <c r="G7" s="35">
        <v>0</v>
      </c>
      <c r="H7" s="35" t="s">
        <v>93</v>
      </c>
      <c r="I7" s="35" t="s">
        <v>94</v>
      </c>
      <c r="J7" s="35" t="s">
        <v>95</v>
      </c>
      <c r="K7" s="35" t="s">
        <v>96</v>
      </c>
      <c r="L7" s="35" t="s">
        <v>97</v>
      </c>
      <c r="M7" s="36" t="s">
        <v>98</v>
      </c>
      <c r="N7" s="36" t="s">
        <v>99</v>
      </c>
      <c r="O7" s="36">
        <v>92.42</v>
      </c>
      <c r="P7" s="36">
        <v>4622</v>
      </c>
      <c r="Q7" s="36">
        <v>85654</v>
      </c>
      <c r="R7" s="36">
        <v>683.78</v>
      </c>
      <c r="S7" s="36">
        <v>125.27</v>
      </c>
      <c r="T7" s="36">
        <v>23062</v>
      </c>
      <c r="U7" s="36">
        <v>73.5</v>
      </c>
      <c r="V7" s="36">
        <v>313.77</v>
      </c>
      <c r="W7" s="36">
        <v>71.819999999999993</v>
      </c>
      <c r="X7" s="36">
        <v>72.42</v>
      </c>
      <c r="Y7" s="36">
        <v>73.19</v>
      </c>
      <c r="Z7" s="36">
        <v>70.34</v>
      </c>
      <c r="AA7" s="36">
        <v>67.72</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1640.84</v>
      </c>
      <c r="BE7" s="36">
        <v>1578.98</v>
      </c>
      <c r="BF7" s="36">
        <v>1614.19</v>
      </c>
      <c r="BG7" s="36">
        <v>1533.34</v>
      </c>
      <c r="BH7" s="36">
        <v>1353.73</v>
      </c>
      <c r="BI7" s="36">
        <v>1355.28</v>
      </c>
      <c r="BJ7" s="36">
        <v>1321.78</v>
      </c>
      <c r="BK7" s="36">
        <v>1326.51</v>
      </c>
      <c r="BL7" s="36">
        <v>1285.3599999999999</v>
      </c>
      <c r="BM7" s="36">
        <v>1246.73</v>
      </c>
      <c r="BN7" s="36">
        <v>1242.9000000000001</v>
      </c>
      <c r="BO7" s="36">
        <v>42.62</v>
      </c>
      <c r="BP7" s="36">
        <v>42.75</v>
      </c>
      <c r="BQ7" s="36">
        <v>40.840000000000003</v>
      </c>
      <c r="BR7" s="36">
        <v>38.799999999999997</v>
      </c>
      <c r="BS7" s="36">
        <v>38.18</v>
      </c>
      <c r="BT7" s="36">
        <v>54.56</v>
      </c>
      <c r="BU7" s="36">
        <v>54.57</v>
      </c>
      <c r="BV7" s="36">
        <v>54.4</v>
      </c>
      <c r="BW7" s="36">
        <v>54.45</v>
      </c>
      <c r="BX7" s="36">
        <v>54.33</v>
      </c>
      <c r="BY7" s="36">
        <v>33.35</v>
      </c>
      <c r="BZ7" s="36">
        <v>509.38</v>
      </c>
      <c r="CA7" s="36">
        <v>509.67</v>
      </c>
      <c r="CB7" s="36">
        <v>530.92999999999995</v>
      </c>
      <c r="CC7" s="36">
        <v>575.13</v>
      </c>
      <c r="CD7" s="36">
        <v>617.28</v>
      </c>
      <c r="CE7" s="36">
        <v>314.44</v>
      </c>
      <c r="CF7" s="36">
        <v>318.02999999999997</v>
      </c>
      <c r="CG7" s="36">
        <v>325.14</v>
      </c>
      <c r="CH7" s="36">
        <v>332.75</v>
      </c>
      <c r="CI7" s="36">
        <v>341.05</v>
      </c>
      <c r="CJ7" s="36">
        <v>524.69000000000005</v>
      </c>
      <c r="CK7" s="36">
        <v>64.64</v>
      </c>
      <c r="CL7" s="36">
        <v>61.27</v>
      </c>
      <c r="CM7" s="36">
        <v>61.82</v>
      </c>
      <c r="CN7" s="36">
        <v>58.63</v>
      </c>
      <c r="CO7" s="36">
        <v>59.39</v>
      </c>
      <c r="CP7" s="36">
        <v>64.3</v>
      </c>
      <c r="CQ7" s="36">
        <v>63.99</v>
      </c>
      <c r="CR7" s="36">
        <v>62.01</v>
      </c>
      <c r="CS7" s="36">
        <v>60.68</v>
      </c>
      <c r="CT7" s="36">
        <v>59.87</v>
      </c>
      <c r="CU7" s="36">
        <v>57.58</v>
      </c>
      <c r="CV7" s="36">
        <v>76.680000000000007</v>
      </c>
      <c r="CW7" s="36">
        <v>79.42</v>
      </c>
      <c r="CX7" s="36">
        <v>78.760000000000005</v>
      </c>
      <c r="CY7" s="36">
        <v>78.989999999999995</v>
      </c>
      <c r="CZ7" s="36">
        <v>77.45</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0.23</v>
      </c>
      <c r="ED7" s="36">
        <v>7.0000000000000007E-2</v>
      </c>
      <c r="EE7" s="36">
        <v>0.35</v>
      </c>
      <c r="EF7" s="36">
        <v>0.38</v>
      </c>
      <c r="EG7" s="36">
        <v>0.35</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2017-02-10T05:50:17Z</cp:lastPrinted>
  <dcterms:created xsi:type="dcterms:W3CDTF">2016-12-02T02:22:34Z</dcterms:created>
  <dcterms:modified xsi:type="dcterms:W3CDTF">2017-02-10T06:33:51Z</dcterms:modified>
  <cp:category/>
</cp:coreProperties>
</file>