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AL8" i="4" s="1"/>
  <c r="Q6" i="5"/>
  <c r="P6" i="5"/>
  <c r="W10" i="4" s="1"/>
  <c r="O6" i="5"/>
  <c r="P10" i="4" s="1"/>
  <c r="N6" i="5"/>
  <c r="I10" i="4" s="1"/>
  <c r="M6" i="5"/>
  <c r="L6" i="5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B10" i="4"/>
  <c r="W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<sst xmlns="http://schemas.openxmlformats.org/spreadsheetml/2006/main" count="221" uniqueCount="111">
  <si>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</si>
  <si>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</si>
  <si>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</si>
  <si>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</si>
  <si>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</si>
  <si>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</si>
  <si>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</si>
  <si>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</si>
  <si>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</si>
  <si>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</si>
  <si>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</si>
  <si>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</si>
  <si>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</si>
  <si>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</si>
  <si>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</si>
  <si>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</si>
  <si>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</si>
  <si>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</si>
  <si>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</si>
  <si>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</si>
  <si>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</si>
  <si>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</si>
  <si>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</si>
  <si>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</si>
  <si>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</si>
  <si>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</si>
  <si>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</si>
  <si>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</si>
  <si>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</si>
  <si>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</si>
  <si>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</si>
  <si>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</si>
  <si>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</si>
  <si>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</si>
  <si>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</si>
  <si>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</si>
  <si>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</si>
  <si>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</si>
  <si>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</si>
  <si>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</si>
  <si>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</si>
  <si>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</si>
  <si>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</si>
  <si>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</si>
  <si>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</si>
  <si>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</si>
  <si>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</si>
  <si>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</si>
  <si>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</si>
  <si>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</si>
  <si>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</si>
  <si>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</si>
  <si>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</si>
  <si>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</si>
  <si>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</si>
  <si>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</si>
  <si>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</si>
  <si>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</si>
  <si>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</si>
  <si>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</si>
  <si>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</si>
  <si>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</si>
  <si>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</si>
  <si>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</si>
  <si>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</si>
  <si>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</si>
  <si>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</si>
  <si>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</si>
  <si>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</si>
  <si>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</si>
  <si>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</si>
  <si>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</si>
  <si>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</si>
  <si>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</si>
  <si>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</si>
  <si>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</si>
  <si>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</si>
  <si>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</si>
  <si>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</si>
  <si>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</si>
  <si>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</si>
  <si>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</si>
  <si>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</si>
  <si>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</si>
  <si>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</si>
  <si>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</si>
  <si>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</si>
  <si>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</si>
  <si>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</si>
  <si>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</si>
  <si>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</si>
  <si>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</si>
  <si>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</si>
  <si>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</si>
  <si>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</si>
  <si>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</si>
  <si>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熊本県　天草市</t>
  </si>
  <si>
    <t>法非適用</t>
  </si>
  <si>
    <t>下水道事業</t>
  </si>
  <si>
    <t>特定環境保全公共下水道</t>
  </si>
  <si>
    <t>D3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</si>
  <si>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</si>
  <si>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</si>
  <si>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</si>
  <si>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</si>
  <si>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</si>
  <si>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</si>
  <si>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</si>
  <si>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平成27年10月に使用料を改正したことで経費回収率が改善した。
　昨年度より汚水処理原価は減少したが、小規模な処理場が点在しているため、類似団体より高い傾向にある。今後は、更に効率的な維持管理に取り組む必要がある。</t>
    <rPh sb="1" eb="3">
      <t>ヘイセイ</t>
    </rPh>
    <rPh sb="5" eb="6">
      <t>ネン</t>
    </rPh>
    <rPh sb="8" eb="9">
      <t>ガツ</t>
    </rPh>
    <rPh sb="10" eb="13">
      <t>シヨウリョウ</t>
    </rPh>
    <rPh sb="14" eb="16">
      <t>カイセイ</t>
    </rPh>
    <rPh sb="21" eb="23">
      <t>ケイヒ</t>
    </rPh>
    <rPh sb="23" eb="25">
      <t>カイシュウ</t>
    </rPh>
    <rPh sb="25" eb="26">
      <t>リツ</t>
    </rPh>
    <rPh sb="27" eb="29">
      <t>カイゼン</t>
    </rPh>
    <rPh sb="34" eb="37">
      <t>サクネンド</t>
    </rPh>
    <rPh sb="39" eb="41">
      <t>オスイ</t>
    </rPh>
    <rPh sb="41" eb="43">
      <t>ショリ</t>
    </rPh>
    <rPh sb="43" eb="45">
      <t>ゲンカ</t>
    </rPh>
    <rPh sb="46" eb="48">
      <t>ゲンショウ</t>
    </rPh>
    <rPh sb="52" eb="55">
      <t>ショウキボ</t>
    </rPh>
    <rPh sb="56" eb="58">
      <t>ショリ</t>
    </rPh>
    <rPh sb="58" eb="59">
      <t>ジョウ</t>
    </rPh>
    <rPh sb="60" eb="62">
      <t>テンザイ</t>
    </rPh>
    <rPh sb="69" eb="71">
      <t>ルイジ</t>
    </rPh>
    <rPh sb="71" eb="73">
      <t>ダンタイ</t>
    </rPh>
    <rPh sb="75" eb="76">
      <t>タカ</t>
    </rPh>
    <rPh sb="77" eb="79">
      <t>ケイコウ</t>
    </rPh>
    <rPh sb="83" eb="85">
      <t>コンゴ</t>
    </rPh>
    <rPh sb="87" eb="88">
      <t>サラ</t>
    </rPh>
    <rPh sb="89" eb="91">
      <t>コウリツ</t>
    </rPh>
    <rPh sb="91" eb="92">
      <t>テキ</t>
    </rPh>
    <rPh sb="93" eb="95">
      <t>イジ</t>
    </rPh>
    <rPh sb="95" eb="97">
      <t>カンリ</t>
    </rPh>
    <rPh sb="98" eb="99">
      <t>ト</t>
    </rPh>
    <rPh sb="100" eb="101">
      <t>ク</t>
    </rPh>
    <rPh sb="102" eb="104">
      <t>ヒツヨウ</t>
    </rPh>
    <phoneticPr fontId="4"/>
  </si>
  <si>
    <t>　供用開始の時期が、平成13～23年度であり、比較的施設は新しい。施設の部分的な修繕等を実施する場合は、耐用年数の延伸等を図るなど、将来の費用負担をできるだけ抑えるられるよう努める。</t>
    <rPh sb="1" eb="3">
      <t>キョウヨウ</t>
    </rPh>
    <rPh sb="3" eb="5">
      <t>カイシ</t>
    </rPh>
    <rPh sb="6" eb="8">
      <t>ジキ</t>
    </rPh>
    <rPh sb="10" eb="12">
      <t>ヘイセイ</t>
    </rPh>
    <rPh sb="17" eb="18">
      <t>ネン</t>
    </rPh>
    <rPh sb="18" eb="19">
      <t>ド</t>
    </rPh>
    <rPh sb="23" eb="26">
      <t>ヒカクテキ</t>
    </rPh>
    <rPh sb="26" eb="28">
      <t>シセツ</t>
    </rPh>
    <rPh sb="29" eb="30">
      <t>アタラ</t>
    </rPh>
    <rPh sb="33" eb="35">
      <t>シセツ</t>
    </rPh>
    <rPh sb="36" eb="39">
      <t>ブブンテキ</t>
    </rPh>
    <rPh sb="40" eb="42">
      <t>シュウゼン</t>
    </rPh>
    <rPh sb="42" eb="43">
      <t>トウ</t>
    </rPh>
    <rPh sb="44" eb="46">
      <t>ジッシ</t>
    </rPh>
    <rPh sb="48" eb="50">
      <t>バアイ</t>
    </rPh>
    <rPh sb="52" eb="54">
      <t>タイヨウ</t>
    </rPh>
    <rPh sb="54" eb="56">
      <t>ネンスウ</t>
    </rPh>
    <rPh sb="57" eb="59">
      <t>エンシン</t>
    </rPh>
    <rPh sb="59" eb="60">
      <t>トウ</t>
    </rPh>
    <rPh sb="61" eb="62">
      <t>ハカ</t>
    </rPh>
    <rPh sb="66" eb="68">
      <t>ショウライ</t>
    </rPh>
    <rPh sb="69" eb="71">
      <t>ヒヨウ</t>
    </rPh>
    <rPh sb="71" eb="73">
      <t>フタン</t>
    </rPh>
    <rPh sb="79" eb="80">
      <t>オサ</t>
    </rPh>
    <rPh sb="87" eb="88">
      <t>ツト</t>
    </rPh>
    <phoneticPr fontId="4"/>
  </si>
  <si>
    <t>　平成28年度より、本市の集合処理事業に地方公営企業法を全部適用し、一つの会計で予算執行している。会計全体で健全化を図り、安定的で持続可能な経営に努めることとしたい。</t>
    <rPh sb="1" eb="3">
      <t>ヘイセイ</t>
    </rPh>
    <rPh sb="5" eb="6">
      <t>ネン</t>
    </rPh>
    <rPh sb="6" eb="7">
      <t>ド</t>
    </rPh>
    <rPh sb="10" eb="11">
      <t>ホン</t>
    </rPh>
    <rPh sb="11" eb="12">
      <t>シ</t>
    </rPh>
    <rPh sb="13" eb="15">
      <t>シュウゴウ</t>
    </rPh>
    <rPh sb="15" eb="17">
      <t>ショリ</t>
    </rPh>
    <rPh sb="17" eb="19">
      <t>ジギョウ</t>
    </rPh>
    <rPh sb="20" eb="22">
      <t>チホウ</t>
    </rPh>
    <rPh sb="22" eb="24">
      <t>コウエイ</t>
    </rPh>
    <rPh sb="24" eb="26">
      <t>キギョウ</t>
    </rPh>
    <rPh sb="26" eb="27">
      <t>ホウ</t>
    </rPh>
    <rPh sb="28" eb="30">
      <t>ゼンブ</t>
    </rPh>
    <rPh sb="30" eb="32">
      <t>テキヨウ</t>
    </rPh>
    <rPh sb="34" eb="35">
      <t>ヒト</t>
    </rPh>
    <rPh sb="37" eb="39">
      <t>カイケイ</t>
    </rPh>
    <rPh sb="40" eb="42">
      <t>ヨサン</t>
    </rPh>
    <rPh sb="42" eb="44">
      <t>シッコウ</t>
    </rPh>
    <rPh sb="49" eb="51">
      <t>カイケイ</t>
    </rPh>
    <rPh sb="51" eb="53">
      <t>ゼンタイ</t>
    </rPh>
    <rPh sb="54" eb="57">
      <t>ケンゼンカ</t>
    </rPh>
    <rPh sb="58" eb="59">
      <t>ハカ</t>
    </rPh>
    <rPh sb="61" eb="64">
      <t>アンテイテキ</t>
    </rPh>
    <rPh sb="65" eb="67">
      <t>ジゾク</t>
    </rPh>
    <rPh sb="67" eb="69">
      <t>カノウ</t>
    </rPh>
    <rPh sb="70" eb="72">
      <t>ケイエイ</t>
    </rPh>
    <rPh sb="73" eb="74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</si>
</sst>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2258560"/>
        <c:axId val="252281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0.05</c:v>
                </c:pt>
                <c:pt idx="2">
                  <c:v>7.0000000000000007E-2</c:v>
                </c:pt>
                <c:pt idx="3">
                  <c:v>0.08</c:v>
                </c:pt>
                <c:pt idx="4">
                  <c:v>0.26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258560"/>
        <c:axId val="252281216"/>
      </c:lineChart>
      <c:dateAx>
        <c:axId val="252258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2281216"/>
        <c:crosses val="autoZero"/>
        <c:auto val="1"/>
        <c:lblOffset val="100"/>
        <c:baseTimeUnit val="years"/>
      </c:dateAx>
      <c:valAx>
        <c:axId val="252281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2258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26.86</c:v>
                </c:pt>
                <c:pt idx="1">
                  <c:v>24.29</c:v>
                </c:pt>
                <c:pt idx="2">
                  <c:v>24.62</c:v>
                </c:pt>
                <c:pt idx="3">
                  <c:v>26.1</c:v>
                </c:pt>
                <c:pt idx="4">
                  <c:v>26.62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773312"/>
        <c:axId val="255800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36.799999999999997</c:v>
                </c:pt>
                <c:pt idx="1">
                  <c:v>36.67</c:v>
                </c:pt>
                <c:pt idx="2">
                  <c:v>36.200000000000003</c:v>
                </c:pt>
                <c:pt idx="3">
                  <c:v>34.74</c:v>
                </c:pt>
                <c:pt idx="4">
                  <c:v>36.65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773312"/>
        <c:axId val="255800064"/>
      </c:lineChart>
      <c:dateAx>
        <c:axId val="255773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5800064"/>
        <c:crosses val="autoZero"/>
        <c:auto val="1"/>
        <c:lblOffset val="100"/>
        <c:baseTimeUnit val="years"/>
      </c:dateAx>
      <c:valAx>
        <c:axId val="255800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5773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72.069999999999993</c:v>
                </c:pt>
                <c:pt idx="1">
                  <c:v>75.14</c:v>
                </c:pt>
                <c:pt idx="2">
                  <c:v>75.11</c:v>
                </c:pt>
                <c:pt idx="3">
                  <c:v>73.150000000000006</c:v>
                </c:pt>
                <c:pt idx="4">
                  <c:v>69.599999999999994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809792"/>
        <c:axId val="255844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71.62</c:v>
                </c:pt>
                <c:pt idx="1">
                  <c:v>71.239999999999995</c:v>
                </c:pt>
                <c:pt idx="2">
                  <c:v>71.069999999999993</c:v>
                </c:pt>
                <c:pt idx="3">
                  <c:v>70.14</c:v>
                </c:pt>
                <c:pt idx="4">
                  <c:v>68.83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809792"/>
        <c:axId val="255844736"/>
      </c:lineChart>
      <c:dateAx>
        <c:axId val="255809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5844736"/>
        <c:crosses val="autoZero"/>
        <c:auto val="1"/>
        <c:lblOffset val="100"/>
        <c:baseTimeUnit val="years"/>
      </c:dateAx>
      <c:valAx>
        <c:axId val="255844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5809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99.06</c:v>
                </c:pt>
                <c:pt idx="1">
                  <c:v>100.36</c:v>
                </c:pt>
                <c:pt idx="2">
                  <c:v>102.18</c:v>
                </c:pt>
                <c:pt idx="3">
                  <c:v>99.98</c:v>
                </c:pt>
                <c:pt idx="4">
                  <c:v>106.18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2315520"/>
        <c:axId val="2523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315520"/>
        <c:axId val="252362752"/>
      </c:lineChart>
      <c:dateAx>
        <c:axId val="252315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2362752"/>
        <c:crosses val="autoZero"/>
        <c:auto val="1"/>
        <c:lblOffset val="100"/>
        <c:baseTimeUnit val="years"/>
      </c:dateAx>
      <c:valAx>
        <c:axId val="252362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2315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2397056"/>
        <c:axId val="252398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397056"/>
        <c:axId val="252398976"/>
      </c:lineChart>
      <c:dateAx>
        <c:axId val="252397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2398976"/>
        <c:crosses val="autoZero"/>
        <c:auto val="1"/>
        <c:lblOffset val="100"/>
        <c:baseTimeUnit val="years"/>
      </c:dateAx>
      <c:valAx>
        <c:axId val="252398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2397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3125760"/>
        <c:axId val="253127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125760"/>
        <c:axId val="253127680"/>
      </c:lineChart>
      <c:dateAx>
        <c:axId val="253125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3127680"/>
        <c:crosses val="autoZero"/>
        <c:auto val="1"/>
        <c:lblOffset val="100"/>
        <c:baseTimeUnit val="years"/>
      </c:dateAx>
      <c:valAx>
        <c:axId val="253127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3125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4497536"/>
        <c:axId val="254499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497536"/>
        <c:axId val="254499456"/>
      </c:lineChart>
      <c:dateAx>
        <c:axId val="254497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4499456"/>
        <c:crosses val="autoZero"/>
        <c:auto val="1"/>
        <c:lblOffset val="100"/>
        <c:baseTimeUnit val="years"/>
      </c:dateAx>
      <c:valAx>
        <c:axId val="254499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4497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4538112"/>
        <c:axId val="2545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538112"/>
        <c:axId val="254540032"/>
      </c:lineChart>
      <c:dateAx>
        <c:axId val="254538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4540032"/>
        <c:crosses val="autoZero"/>
        <c:auto val="1"/>
        <c:lblOffset val="100"/>
        <c:baseTimeUnit val="years"/>
      </c:dateAx>
      <c:valAx>
        <c:axId val="2545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4538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135.81</c:v>
                </c:pt>
                <c:pt idx="1">
                  <c:v>119.05</c:v>
                </c:pt>
                <c:pt idx="2">
                  <c:v>10.45</c:v>
                </c:pt>
                <c:pt idx="3">
                  <c:v>9.57</c:v>
                </c:pt>
                <c:pt idx="4">
                  <c:v>9.1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479808"/>
        <c:axId val="255481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1835.56</c:v>
                </c:pt>
                <c:pt idx="1">
                  <c:v>1716.82</c:v>
                </c:pt>
                <c:pt idx="2">
                  <c:v>1554.05</c:v>
                </c:pt>
                <c:pt idx="3">
                  <c:v>1671.86</c:v>
                </c:pt>
                <c:pt idx="4">
                  <c:v>1673.47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479808"/>
        <c:axId val="255481728"/>
      </c:lineChart>
      <c:dateAx>
        <c:axId val="255479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5481728"/>
        <c:crosses val="autoZero"/>
        <c:auto val="1"/>
        <c:lblOffset val="100"/>
        <c:baseTimeUnit val="years"/>
      </c:dateAx>
      <c:valAx>
        <c:axId val="255481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5479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34.880000000000003</c:v>
                </c:pt>
                <c:pt idx="1">
                  <c:v>35.89</c:v>
                </c:pt>
                <c:pt idx="2">
                  <c:v>32.85</c:v>
                </c:pt>
                <c:pt idx="3">
                  <c:v>33.909999999999997</c:v>
                </c:pt>
                <c:pt idx="4">
                  <c:v>39.1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491456"/>
        <c:axId val="255505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52.89</c:v>
                </c:pt>
                <c:pt idx="1">
                  <c:v>51.73</c:v>
                </c:pt>
                <c:pt idx="2">
                  <c:v>53.01</c:v>
                </c:pt>
                <c:pt idx="3">
                  <c:v>50.54</c:v>
                </c:pt>
                <c:pt idx="4">
                  <c:v>49.22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491456"/>
        <c:axId val="255505920"/>
      </c:lineChart>
      <c:dateAx>
        <c:axId val="255491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5505920"/>
        <c:crosses val="autoZero"/>
        <c:auto val="1"/>
        <c:lblOffset val="100"/>
        <c:baseTimeUnit val="years"/>
      </c:dateAx>
      <c:valAx>
        <c:axId val="255505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5491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401.57</c:v>
                </c:pt>
                <c:pt idx="1">
                  <c:v>404.66</c:v>
                </c:pt>
                <c:pt idx="2">
                  <c:v>443.46</c:v>
                </c:pt>
                <c:pt idx="3">
                  <c:v>446.22</c:v>
                </c:pt>
                <c:pt idx="4">
                  <c:v>400.96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749120"/>
        <c:axId val="255751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300.52</c:v>
                </c:pt>
                <c:pt idx="1">
                  <c:v>310.47000000000003</c:v>
                </c:pt>
                <c:pt idx="2">
                  <c:v>299.39</c:v>
                </c:pt>
                <c:pt idx="3">
                  <c:v>320.36</c:v>
                </c:pt>
                <c:pt idx="4">
                  <c:v>332.02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749120"/>
        <c:axId val="255751296"/>
      </c:lineChart>
      <c:dateAx>
        <c:axId val="255749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5751296"/>
        <c:crosses val="autoZero"/>
        <c:auto val="1"/>
        <c:lblOffset val="100"/>
        <c:baseTimeUnit val="years"/>
      </c:dateAx>
      <c:valAx>
        <c:axId val="255751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5749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【1,457.06】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【81.28】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【40.31】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【250.25】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="70" zoomScaleNormal="70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熊本県　天草市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特定環境保全公共下水道</v>
      </c>
      <c r="Q8" s="46"/>
      <c r="R8" s="46"/>
      <c r="S8" s="46"/>
      <c r="T8" s="46"/>
      <c r="U8" s="46"/>
      <c r="V8" s="46"/>
      <c r="W8" s="46" t="str">
        <f>データ!L6</f>
        <v>D3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85654</v>
      </c>
      <c r="AM8" s="47"/>
      <c r="AN8" s="47"/>
      <c r="AO8" s="47"/>
      <c r="AP8" s="47"/>
      <c r="AQ8" s="47"/>
      <c r="AR8" s="47"/>
      <c r="AS8" s="47"/>
      <c r="AT8" s="43">
        <f>データ!S6</f>
        <v>683.78</v>
      </c>
      <c r="AU8" s="43"/>
      <c r="AV8" s="43"/>
      <c r="AW8" s="43"/>
      <c r="AX8" s="43"/>
      <c r="AY8" s="43"/>
      <c r="AZ8" s="43"/>
      <c r="BA8" s="43"/>
      <c r="BB8" s="43">
        <f>データ!T6</f>
        <v>125.27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2.77</v>
      </c>
      <c r="Q10" s="43"/>
      <c r="R10" s="43"/>
      <c r="S10" s="43"/>
      <c r="T10" s="43"/>
      <c r="U10" s="43"/>
      <c r="V10" s="43"/>
      <c r="W10" s="43">
        <f>データ!P6</f>
        <v>87.85</v>
      </c>
      <c r="X10" s="43"/>
      <c r="Y10" s="43"/>
      <c r="Z10" s="43"/>
      <c r="AA10" s="43"/>
      <c r="AB10" s="43"/>
      <c r="AC10" s="43"/>
      <c r="AD10" s="47">
        <f>データ!Q6</f>
        <v>3672</v>
      </c>
      <c r="AE10" s="47"/>
      <c r="AF10" s="47"/>
      <c r="AG10" s="47"/>
      <c r="AH10" s="47"/>
      <c r="AI10" s="47"/>
      <c r="AJ10" s="47"/>
      <c r="AK10" s="2"/>
      <c r="AL10" s="47">
        <f>データ!U6</f>
        <v>2342</v>
      </c>
      <c r="AM10" s="47"/>
      <c r="AN10" s="47"/>
      <c r="AO10" s="47"/>
      <c r="AP10" s="47"/>
      <c r="AQ10" s="47"/>
      <c r="AR10" s="47"/>
      <c r="AS10" s="47"/>
      <c r="AT10" s="43">
        <f>データ!V6</f>
        <v>1.1200000000000001</v>
      </c>
      <c r="AU10" s="43"/>
      <c r="AV10" s="43"/>
      <c r="AW10" s="43"/>
      <c r="AX10" s="43"/>
      <c r="AY10" s="43"/>
      <c r="AZ10" s="43"/>
      <c r="BA10" s="43"/>
      <c r="BB10" s="43">
        <f>データ!W6</f>
        <v>2091.0700000000002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108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109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110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432156</v>
      </c>
      <c r="D6" s="31">
        <f t="shared" si="3"/>
        <v>47</v>
      </c>
      <c r="E6" s="31">
        <f t="shared" si="3"/>
        <v>17</v>
      </c>
      <c r="F6" s="31">
        <f t="shared" si="3"/>
        <v>4</v>
      </c>
      <c r="G6" s="31">
        <f t="shared" si="3"/>
        <v>0</v>
      </c>
      <c r="H6" s="31" t="str">
        <f t="shared" si="3"/>
        <v>熊本県　天草市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特定環境保全公共下水道</v>
      </c>
      <c r="L6" s="31" t="str">
        <f t="shared" si="3"/>
        <v>D3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2.77</v>
      </c>
      <c r="P6" s="32">
        <f t="shared" si="3"/>
        <v>87.85</v>
      </c>
      <c r="Q6" s="32">
        <f t="shared" si="3"/>
        <v>3672</v>
      </c>
      <c r="R6" s="32">
        <f t="shared" si="3"/>
        <v>85654</v>
      </c>
      <c r="S6" s="32">
        <f t="shared" si="3"/>
        <v>683.78</v>
      </c>
      <c r="T6" s="32">
        <f t="shared" si="3"/>
        <v>125.27</v>
      </c>
      <c r="U6" s="32">
        <f t="shared" si="3"/>
        <v>2342</v>
      </c>
      <c r="V6" s="32">
        <f t="shared" si="3"/>
        <v>1.1200000000000001</v>
      </c>
      <c r="W6" s="32">
        <f t="shared" si="3"/>
        <v>2091.0700000000002</v>
      </c>
      <c r="X6" s="33">
        <f>IF(X7="",NA(),X7)</f>
        <v>99.06</v>
      </c>
      <c r="Y6" s="33">
        <f t="shared" ref="Y6:AG6" si="4">IF(Y7="",NA(),Y7)</f>
        <v>100.36</v>
      </c>
      <c r="Z6" s="33">
        <f t="shared" si="4"/>
        <v>102.18</v>
      </c>
      <c r="AA6" s="33">
        <f t="shared" si="4"/>
        <v>99.98</v>
      </c>
      <c r="AB6" s="33">
        <f t="shared" si="4"/>
        <v>106.18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135.81</v>
      </c>
      <c r="BF6" s="33">
        <f t="shared" ref="BF6:BN6" si="7">IF(BF7="",NA(),BF7)</f>
        <v>119.05</v>
      </c>
      <c r="BG6" s="33">
        <f t="shared" si="7"/>
        <v>10.45</v>
      </c>
      <c r="BH6" s="33">
        <f t="shared" si="7"/>
        <v>9.57</v>
      </c>
      <c r="BI6" s="33">
        <f t="shared" si="7"/>
        <v>9.1</v>
      </c>
      <c r="BJ6" s="33">
        <f t="shared" si="7"/>
        <v>1835.56</v>
      </c>
      <c r="BK6" s="33">
        <f t="shared" si="7"/>
        <v>1716.82</v>
      </c>
      <c r="BL6" s="33">
        <f t="shared" si="7"/>
        <v>1554.05</v>
      </c>
      <c r="BM6" s="33">
        <f t="shared" si="7"/>
        <v>1671.86</v>
      </c>
      <c r="BN6" s="33">
        <f t="shared" si="7"/>
        <v>1673.47</v>
      </c>
      <c r="BO6" s="32" t="str">
        <f>IF(BO7="","",IF(BO7="-","【-】","【"&amp;SUBSTITUTE(TEXT(BO7,"#,##0.00"),"-","△")&amp;"】"))</f>
        <v>【1,457.06】</v>
      </c>
      <c r="BP6" s="33">
        <f>IF(BP7="",NA(),BP7)</f>
        <v>34.880000000000003</v>
      </c>
      <c r="BQ6" s="33">
        <f t="shared" ref="BQ6:BY6" si="8">IF(BQ7="",NA(),BQ7)</f>
        <v>35.89</v>
      </c>
      <c r="BR6" s="33">
        <f t="shared" si="8"/>
        <v>32.85</v>
      </c>
      <c r="BS6" s="33">
        <f t="shared" si="8"/>
        <v>33.909999999999997</v>
      </c>
      <c r="BT6" s="33">
        <f t="shared" si="8"/>
        <v>39.1</v>
      </c>
      <c r="BU6" s="33">
        <f t="shared" si="8"/>
        <v>52.89</v>
      </c>
      <c r="BV6" s="33">
        <f t="shared" si="8"/>
        <v>51.73</v>
      </c>
      <c r="BW6" s="33">
        <f t="shared" si="8"/>
        <v>53.01</v>
      </c>
      <c r="BX6" s="33">
        <f t="shared" si="8"/>
        <v>50.54</v>
      </c>
      <c r="BY6" s="33">
        <f t="shared" si="8"/>
        <v>49.22</v>
      </c>
      <c r="BZ6" s="32" t="str">
        <f>IF(BZ7="","",IF(BZ7="-","【-】","【"&amp;SUBSTITUTE(TEXT(BZ7,"#,##0.00"),"-","△")&amp;"】"))</f>
        <v>【64.73】</v>
      </c>
      <c r="CA6" s="33">
        <f>IF(CA7="",NA(),CA7)</f>
        <v>401.57</v>
      </c>
      <c r="CB6" s="33">
        <f t="shared" ref="CB6:CJ6" si="9">IF(CB7="",NA(),CB7)</f>
        <v>404.66</v>
      </c>
      <c r="CC6" s="33">
        <f t="shared" si="9"/>
        <v>443.46</v>
      </c>
      <c r="CD6" s="33">
        <f t="shared" si="9"/>
        <v>446.22</v>
      </c>
      <c r="CE6" s="33">
        <f t="shared" si="9"/>
        <v>400.96</v>
      </c>
      <c r="CF6" s="33">
        <f t="shared" si="9"/>
        <v>300.52</v>
      </c>
      <c r="CG6" s="33">
        <f t="shared" si="9"/>
        <v>310.47000000000003</v>
      </c>
      <c r="CH6" s="33">
        <f t="shared" si="9"/>
        <v>299.39</v>
      </c>
      <c r="CI6" s="33">
        <f t="shared" si="9"/>
        <v>320.36</v>
      </c>
      <c r="CJ6" s="33">
        <f t="shared" si="9"/>
        <v>332.02</v>
      </c>
      <c r="CK6" s="32" t="str">
        <f>IF(CK7="","",IF(CK7="-","【-】","【"&amp;SUBSTITUTE(TEXT(CK7,"#,##0.00"),"-","△")&amp;"】"))</f>
        <v>【250.25】</v>
      </c>
      <c r="CL6" s="33">
        <f>IF(CL7="",NA(),CL7)</f>
        <v>26.86</v>
      </c>
      <c r="CM6" s="33">
        <f t="shared" ref="CM6:CU6" si="10">IF(CM7="",NA(),CM7)</f>
        <v>24.29</v>
      </c>
      <c r="CN6" s="33">
        <f t="shared" si="10"/>
        <v>24.62</v>
      </c>
      <c r="CO6" s="33">
        <f t="shared" si="10"/>
        <v>26.1</v>
      </c>
      <c r="CP6" s="33">
        <f t="shared" si="10"/>
        <v>26.62</v>
      </c>
      <c r="CQ6" s="33">
        <f t="shared" si="10"/>
        <v>36.799999999999997</v>
      </c>
      <c r="CR6" s="33">
        <f t="shared" si="10"/>
        <v>36.67</v>
      </c>
      <c r="CS6" s="33">
        <f t="shared" si="10"/>
        <v>36.200000000000003</v>
      </c>
      <c r="CT6" s="33">
        <f t="shared" si="10"/>
        <v>34.74</v>
      </c>
      <c r="CU6" s="33">
        <f t="shared" si="10"/>
        <v>36.65</v>
      </c>
      <c r="CV6" s="32" t="str">
        <f>IF(CV7="","",IF(CV7="-","【-】","【"&amp;SUBSTITUTE(TEXT(CV7,"#,##0.00"),"-","△")&amp;"】"))</f>
        <v>【40.31】</v>
      </c>
      <c r="CW6" s="33">
        <f>IF(CW7="",NA(),CW7)</f>
        <v>72.069999999999993</v>
      </c>
      <c r="CX6" s="33">
        <f t="shared" ref="CX6:DF6" si="11">IF(CX7="",NA(),CX7)</f>
        <v>75.14</v>
      </c>
      <c r="CY6" s="33">
        <f t="shared" si="11"/>
        <v>75.11</v>
      </c>
      <c r="CZ6" s="33">
        <f t="shared" si="11"/>
        <v>73.150000000000006</v>
      </c>
      <c r="DA6" s="33">
        <f t="shared" si="11"/>
        <v>69.599999999999994</v>
      </c>
      <c r="DB6" s="33">
        <f t="shared" si="11"/>
        <v>71.62</v>
      </c>
      <c r="DC6" s="33">
        <f t="shared" si="11"/>
        <v>71.239999999999995</v>
      </c>
      <c r="DD6" s="33">
        <f t="shared" si="11"/>
        <v>71.069999999999993</v>
      </c>
      <c r="DE6" s="33">
        <f t="shared" si="11"/>
        <v>70.14</v>
      </c>
      <c r="DF6" s="33">
        <f t="shared" si="11"/>
        <v>68.83</v>
      </c>
      <c r="DG6" s="32" t="str">
        <f>IF(DG7="","",IF(DG7="-","【-】","【"&amp;SUBSTITUTE(TEXT(DG7,"#,##0.00"),"-","△")&amp;"】"))</f>
        <v>【81.28】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0.05</v>
      </c>
      <c r="EJ6" s="33">
        <f t="shared" si="14"/>
        <v>0.05</v>
      </c>
      <c r="EK6" s="33">
        <f t="shared" si="14"/>
        <v>7.0000000000000007E-2</v>
      </c>
      <c r="EL6" s="33">
        <f t="shared" si="14"/>
        <v>0.08</v>
      </c>
      <c r="EM6" s="33">
        <f t="shared" si="14"/>
        <v>0.26</v>
      </c>
      <c r="EN6" s="32" t="str">
        <f>IF(EN7="","",IF(EN7="-","【-】","【"&amp;SUBSTITUTE(TEXT(EN7,"#,##0.00"),"-","△")&amp;"】"))</f>
        <v>【0.10】</v>
      </c>
    </row>
    <row r="7" spans="1:144" s="34" customFormat="1">
      <c r="A7" s="26"/>
      <c r="B7" s="35">
        <v>2015</v>
      </c>
      <c r="C7" s="35">
        <v>432156</v>
      </c>
      <c r="D7" s="35">
        <v>47</v>
      </c>
      <c r="E7" s="35">
        <v>17</v>
      </c>
      <c r="F7" s="35">
        <v>4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2.77</v>
      </c>
      <c r="P7" s="36">
        <v>87.85</v>
      </c>
      <c r="Q7" s="36">
        <v>3672</v>
      </c>
      <c r="R7" s="36">
        <v>85654</v>
      </c>
      <c r="S7" s="36">
        <v>683.78</v>
      </c>
      <c r="T7" s="36">
        <v>125.27</v>
      </c>
      <c r="U7" s="36">
        <v>2342</v>
      </c>
      <c r="V7" s="36">
        <v>1.1200000000000001</v>
      </c>
      <c r="W7" s="36">
        <v>2091.0700000000002</v>
      </c>
      <c r="X7" s="36">
        <v>99.06</v>
      </c>
      <c r="Y7" s="36">
        <v>100.36</v>
      </c>
      <c r="Z7" s="36">
        <v>102.18</v>
      </c>
      <c r="AA7" s="36">
        <v>99.98</v>
      </c>
      <c r="AB7" s="36">
        <v>106.18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135.81</v>
      </c>
      <c r="BF7" s="36">
        <v>119.05</v>
      </c>
      <c r="BG7" s="36">
        <v>10.45</v>
      </c>
      <c r="BH7" s="36">
        <v>9.57</v>
      </c>
      <c r="BI7" s="36">
        <v>9.1</v>
      </c>
      <c r="BJ7" s="36">
        <v>1835.56</v>
      </c>
      <c r="BK7" s="36">
        <v>1716.82</v>
      </c>
      <c r="BL7" s="36">
        <v>1554.05</v>
      </c>
      <c r="BM7" s="36">
        <v>1671.86</v>
      </c>
      <c r="BN7" s="36">
        <v>1673.47</v>
      </c>
      <c r="BO7" s="36">
        <v>1457.06</v>
      </c>
      <c r="BP7" s="36">
        <v>34.880000000000003</v>
      </c>
      <c r="BQ7" s="36">
        <v>35.89</v>
      </c>
      <c r="BR7" s="36">
        <v>32.85</v>
      </c>
      <c r="BS7" s="36">
        <v>33.909999999999997</v>
      </c>
      <c r="BT7" s="36">
        <v>39.1</v>
      </c>
      <c r="BU7" s="36">
        <v>52.89</v>
      </c>
      <c r="BV7" s="36">
        <v>51.73</v>
      </c>
      <c r="BW7" s="36">
        <v>53.01</v>
      </c>
      <c r="BX7" s="36">
        <v>50.54</v>
      </c>
      <c r="BY7" s="36">
        <v>49.22</v>
      </c>
      <c r="BZ7" s="36">
        <v>64.73</v>
      </c>
      <c r="CA7" s="36">
        <v>401.57</v>
      </c>
      <c r="CB7" s="36">
        <v>404.66</v>
      </c>
      <c r="CC7" s="36">
        <v>443.46</v>
      </c>
      <c r="CD7" s="36">
        <v>446.22</v>
      </c>
      <c r="CE7" s="36">
        <v>400.96</v>
      </c>
      <c r="CF7" s="36">
        <v>300.52</v>
      </c>
      <c r="CG7" s="36">
        <v>310.47000000000003</v>
      </c>
      <c r="CH7" s="36">
        <v>299.39</v>
      </c>
      <c r="CI7" s="36">
        <v>320.36</v>
      </c>
      <c r="CJ7" s="36">
        <v>332.02</v>
      </c>
      <c r="CK7" s="36">
        <v>250.25</v>
      </c>
      <c r="CL7" s="36">
        <v>26.86</v>
      </c>
      <c r="CM7" s="36">
        <v>24.29</v>
      </c>
      <c r="CN7" s="36">
        <v>24.62</v>
      </c>
      <c r="CO7" s="36">
        <v>26.1</v>
      </c>
      <c r="CP7" s="36">
        <v>26.62</v>
      </c>
      <c r="CQ7" s="36">
        <v>36.799999999999997</v>
      </c>
      <c r="CR7" s="36">
        <v>36.67</v>
      </c>
      <c r="CS7" s="36">
        <v>36.200000000000003</v>
      </c>
      <c r="CT7" s="36">
        <v>34.74</v>
      </c>
      <c r="CU7" s="36">
        <v>36.65</v>
      </c>
      <c r="CV7" s="36">
        <v>40.31</v>
      </c>
      <c r="CW7" s="36">
        <v>72.069999999999993</v>
      </c>
      <c r="CX7" s="36">
        <v>75.14</v>
      </c>
      <c r="CY7" s="36">
        <v>75.11</v>
      </c>
      <c r="CZ7" s="36">
        <v>73.150000000000006</v>
      </c>
      <c r="DA7" s="36">
        <v>69.599999999999994</v>
      </c>
      <c r="DB7" s="36">
        <v>71.62</v>
      </c>
      <c r="DC7" s="36">
        <v>71.239999999999995</v>
      </c>
      <c r="DD7" s="36">
        <v>71.069999999999993</v>
      </c>
      <c r="DE7" s="36">
        <v>70.14</v>
      </c>
      <c r="DF7" s="36">
        <v>68.83</v>
      </c>
      <c r="DG7" s="36">
        <v>81.28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0.05</v>
      </c>
      <c r="EJ7" s="36">
        <v>0.05</v>
      </c>
      <c r="EK7" s="36">
        <v>7.0000000000000007E-2</v>
      </c>
      <c r="EL7" s="36">
        <v>0.08</v>
      </c>
      <c r="EM7" s="36">
        <v>0.26</v>
      </c>
      <c r="EN7" s="36">
        <v>0.1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 </cp:lastModifiedBy>
  <cp:lastPrinted>2017-02-14T04:48:08Z</cp:lastPrinted>
  <dcterms:created xsi:type="dcterms:W3CDTF">2017-02-08T03:04:47Z</dcterms:created>
  <dcterms:modified xsi:type="dcterms:W3CDTF">2017-02-14T04:50:36Z</dcterms:modified>
</cp:coreProperties>
</file>